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9195"/>
  </bookViews>
  <sheets>
    <sheet name="پلان کاری سال مالی 1397" sheetId="1" r:id="rId1"/>
    <sheet name="Sheet1" sheetId="2" r:id="rId2"/>
  </sheets>
  <definedNames>
    <definedName name="_xlnm._FilterDatabase" localSheetId="0" hidden="1">'پلان کاری سال مالی 1397'!$A$4:$P$96</definedName>
    <definedName name="_xlnm.Print_Area" localSheetId="0">'پلان کاری سال مالی 1397'!$A$1:$P$117</definedName>
    <definedName name="_xlnm.Print_Titles" localSheetId="0">'پلان کاری سال مالی 1397'!$1:$5</definedName>
  </definedNames>
  <calcPr calcId="162913"/>
  <fileRecoveryPr repairLoad="1"/>
</workbook>
</file>

<file path=xl/calcChain.xml><?xml version="1.0" encoding="utf-8"?>
<calcChain xmlns="http://schemas.openxmlformats.org/spreadsheetml/2006/main">
  <c r="E116" i="1"/>
  <c r="E115"/>
  <c r="E114"/>
  <c r="E113"/>
  <c r="C113"/>
  <c r="C116"/>
  <c r="C115"/>
  <c r="C114"/>
  <c r="E117" l="1"/>
  <c r="C117"/>
  <c r="E109"/>
  <c r="D116" s="1"/>
  <c r="D117" l="1"/>
  <c r="D114"/>
  <c r="D113"/>
  <c r="D115"/>
  <c r="G109"/>
  <c r="C109" l="1"/>
  <c r="F115"/>
  <c r="F113"/>
  <c r="F116"/>
  <c r="F114"/>
  <c r="E20" i="2"/>
  <c r="E16"/>
  <c r="E9"/>
  <c r="F117" i="1" l="1"/>
</calcChain>
</file>

<file path=xl/sharedStrings.xml><?xml version="1.0" encoding="utf-8"?>
<sst xmlns="http://schemas.openxmlformats.org/spreadsheetml/2006/main" count="945" uniqueCount="505">
  <si>
    <t>شماره</t>
  </si>
  <si>
    <t>ربع اول سال مالی</t>
  </si>
  <si>
    <t>ربع دوم سال مالی</t>
  </si>
  <si>
    <t>ربع سوم سال مالی</t>
  </si>
  <si>
    <t>ربع چهارم سال مالی</t>
  </si>
  <si>
    <t>هدف اصلی</t>
  </si>
  <si>
    <t>تاریخ تحویل دهی</t>
  </si>
  <si>
    <t>فعالیت عمده</t>
  </si>
  <si>
    <t xml:space="preserve"> وزارت ها و ادارات همکار</t>
  </si>
  <si>
    <t>مسوول اجرا</t>
  </si>
  <si>
    <t>شاخص</t>
  </si>
  <si>
    <t>تاریخ آغاز</t>
  </si>
  <si>
    <t>تاریخ ختم</t>
  </si>
  <si>
    <t>نتایج متوقعه</t>
  </si>
  <si>
    <t>بودجه عادی</t>
  </si>
  <si>
    <t>بودجه انکشافی</t>
  </si>
  <si>
    <t>2. پیشبینی پلان مصرف  بودجه به اساس هر ربع به مبلغ و فیصد</t>
  </si>
  <si>
    <t>عادی</t>
  </si>
  <si>
    <t>انکشافی</t>
  </si>
  <si>
    <t xml:space="preserve">  ربع اول</t>
  </si>
  <si>
    <t xml:space="preserve">  ربع دوم</t>
  </si>
  <si>
    <t xml:space="preserve">  ربع سوم</t>
  </si>
  <si>
    <t xml:space="preserve">  ربع چهارم</t>
  </si>
  <si>
    <t xml:space="preserve">  مجموع</t>
  </si>
  <si>
    <t>مقدار هدف
( Target)</t>
  </si>
  <si>
    <t>****************************************************************************************************************************</t>
  </si>
  <si>
    <t>فیصدی پلان شدۀ تطبییق</t>
  </si>
  <si>
    <t>فیصدی پلان شدۀ تطبیق</t>
  </si>
  <si>
    <t>تشریح اولویت 1: آبیاری</t>
  </si>
  <si>
    <t xml:space="preserve">تشریح اولویت 2: تولید گندم و غلات </t>
  </si>
  <si>
    <t>تشریح اولویت 3: توسعه باغداری و نباتات صنعتی به شمول سبزیجات</t>
  </si>
  <si>
    <t>تشریح اولویت 4: مالداری</t>
  </si>
  <si>
    <t>تشریح اولویت 8: توانمند ساختن خانمها</t>
  </si>
  <si>
    <t xml:space="preserve">منابع مورد نیاز </t>
  </si>
  <si>
    <t xml:space="preserve"> حمایت و انکشاف پایدار سکتور باغداری </t>
  </si>
  <si>
    <t xml:space="preserve">تشریح اولویت 5:  تنظیم منابع طبیعی مبتنی بر تغیر اقلیم </t>
  </si>
  <si>
    <t xml:space="preserve"> حمایت و انکشاف پایدار سکتور مالداری</t>
  </si>
  <si>
    <t>حمایت وانکشاف در بهبود تامین مصئونیت غذائی</t>
  </si>
  <si>
    <t>1. بودجه به میلون افغانی</t>
  </si>
  <si>
    <t>مالی ، بشری  وتجهیزات</t>
  </si>
  <si>
    <t>پلان سال مالی 1398 به اساس نتایج</t>
  </si>
  <si>
    <t>1 جدی 1397</t>
  </si>
  <si>
    <t>30 قوس 1398</t>
  </si>
  <si>
    <t xml:space="preserve"> پروژه تنظیم آب در مزرعه (OFWMP)</t>
  </si>
  <si>
    <t>تعداد ماشین لیزر لیول خریداری شده</t>
  </si>
  <si>
    <t xml:space="preserve">تعداد دهاقین آموزش دیده </t>
  </si>
  <si>
    <t>پروژه AAIP</t>
  </si>
  <si>
    <t>برنامه های آموزشی تدویر شده</t>
  </si>
  <si>
    <t>موزیم حفظ و نگهداری آفات و امراض نباتی اعمار شده</t>
  </si>
  <si>
    <t>پروژه زیربنای مارکیت زراعت (AMIP)</t>
  </si>
  <si>
    <t>شاروالی، اداره محیط زیست، وزارت صحت عامه، وزارت مالیه و بانک انکشاف آسیائی</t>
  </si>
  <si>
    <t xml:space="preserve"> برنامه رشد زراعت، و انکشاف روستائی CBARD</t>
  </si>
  <si>
    <t xml:space="preserve">تعداد سبز خانه های احداث شده </t>
  </si>
  <si>
    <t>تعداد بسته های توزیع شده</t>
  </si>
  <si>
    <t>تعداد واحد های زنبور داری احداث شده</t>
  </si>
  <si>
    <t>تعداد ابزار های بسته بندی توزیع شده</t>
  </si>
  <si>
    <t>سیستم آبیاری قطره یی ایجاد شده</t>
  </si>
  <si>
    <t>پروژه حمایت از سازگاری با تغیر اقلیم CCAP</t>
  </si>
  <si>
    <t>ریاست اقتصاد خانواده</t>
  </si>
  <si>
    <t xml:space="preserve">تعداد باغچه های خانگی احداث شده </t>
  </si>
  <si>
    <t>30 سنبله 1398</t>
  </si>
  <si>
    <t>تعداد وسایل توزیع شده</t>
  </si>
  <si>
    <t xml:space="preserve">توزیع 40 فرد گوساله </t>
  </si>
  <si>
    <t>تعداد گوساله های توزیع شده</t>
  </si>
  <si>
    <t>تعداد وسایل ودستگاه های خشک کننده توزیع شده</t>
  </si>
  <si>
    <t>انتقال و ذخیره مقدار گندم کمک شده</t>
  </si>
  <si>
    <t xml:space="preserve">ریاست ذخایر استراتیژیک غله جات  </t>
  </si>
  <si>
    <t xml:space="preserve">وزارت مالیه ،صنایع وتجارت ،ترانسپورت ،اداره شاروالی .  </t>
  </si>
  <si>
    <t>تعداد تراکتور ها و ماشین آلات کشت شالی انتقال شده</t>
  </si>
  <si>
    <t>ریاست میکانیزه زراعتی</t>
  </si>
  <si>
    <t>معرفی 300 سه صد تن  ازکارمندان این وزارت بمنظور بلند بردن ظرفیت تخنکی ومسلکی شان به سویه دکتورا، ماستری، لیسانس وبرنامه های کوتاه مدت آموزشی به کشور جاپان، هندوستان وبعضی از کشور های دیگر.</t>
  </si>
  <si>
    <t>تعداد کار مندان معرفی شده</t>
  </si>
  <si>
    <t>ریاست منابع بشری</t>
  </si>
  <si>
    <t>وزارت تحصیلات عالی و انستیتوت خدمات ملکی  و وزارت خارجه</t>
  </si>
  <si>
    <t>تعداد وسایل تهیه خریداری  شده</t>
  </si>
  <si>
    <t>ریاست تکنالوژی معلوماتی</t>
  </si>
  <si>
    <t>ریاست توسعه غله جات و نباتات صنعتی</t>
  </si>
  <si>
    <t>تعداد مراکز پروسس زعفران ایجاد شده</t>
  </si>
  <si>
    <t>تعداد حیوانات واکسین شده</t>
  </si>
  <si>
    <t>ریاست عمومی مالداری وصحت حیوانی</t>
  </si>
  <si>
    <t>وزارت صحت عامه، شاروالی و اداره ارگانهای محلی و شورای ولایتی</t>
  </si>
  <si>
    <t>مقدار واکسین تولید شده</t>
  </si>
  <si>
    <t>راه اندازی برنامه کنترول کنه برای جلوگیری از انتشار بیماری تب کانگو(CCHF) در 34 ولایت کشور</t>
  </si>
  <si>
    <t xml:space="preserve">ساحات کنترول شده </t>
  </si>
  <si>
    <t>مقدار خوراکه حیوانی خریداری شده</t>
  </si>
  <si>
    <t>30 جوزا 1398</t>
  </si>
  <si>
    <t>تعداد یخچال سولری و بطری های خریداری شده</t>
  </si>
  <si>
    <t>ریاست صحت حیوانی</t>
  </si>
  <si>
    <t xml:space="preserve">مقدارتخم اصلاح شده بذری توزیع شده </t>
  </si>
  <si>
    <t xml:space="preserve">ریاست توسعه غله جات ونباتات صنعتی </t>
  </si>
  <si>
    <t>تعداد قطعات نمایشی ایجاد شده</t>
  </si>
  <si>
    <t>پروژه ملی باغداری و مالداری NHLP</t>
  </si>
  <si>
    <t xml:space="preserve">تعدادسبز خانه های کوچک ایجاد شده </t>
  </si>
  <si>
    <t xml:space="preserve">تعداد مراکز اموزشی ایجاد شده </t>
  </si>
  <si>
    <t>مقدار تخم پسته توزیع شده به کیلوگرام</t>
  </si>
  <si>
    <t xml:space="preserve">پروژه ملی باغداری و مالداری NHLP </t>
  </si>
  <si>
    <t>تعداد کارمندان ساحوی وترنری استخدام شده</t>
  </si>
  <si>
    <t>تعداد فارم کوچک مرغداری ایجاد شده</t>
  </si>
  <si>
    <t xml:space="preserve">تعداد بز های شیری توزیع شده </t>
  </si>
  <si>
    <t>ریاست تصدیق دهی تخم های بذری</t>
  </si>
  <si>
    <t>مالی ، بشری وتجهیزات</t>
  </si>
  <si>
    <t xml:space="preserve">پروژه ایجاد ذخایر استراتیژیگ غله جات (SGRP) </t>
  </si>
  <si>
    <t>ریاست خدمات مالداری</t>
  </si>
  <si>
    <t>اعمار ساختمان پیله وری ریشخور ولایت کابل</t>
  </si>
  <si>
    <t>پروژه CLAP</t>
  </si>
  <si>
    <t>FAO/CLAP</t>
  </si>
  <si>
    <t xml:space="preserve">مالی ، بشری و تجهیزات </t>
  </si>
  <si>
    <t>تعداد گدام های خوراکه حیوانی اعمار شده</t>
  </si>
  <si>
    <t>ایجاد 213 قطعه نمایشی نباتات علوفه خوراکه حیوانی</t>
  </si>
  <si>
    <t>تعداد قطعات نمایشی خوراکه حیوانی ایجاد شده</t>
  </si>
  <si>
    <t>مقدار تخم تصدیق شده تولید شده</t>
  </si>
  <si>
    <t>برنامه همایت ازاولویت ملی دوم
 SNaPP2</t>
  </si>
  <si>
    <t xml:space="preserve">مالی , بشری و تجهیزات </t>
  </si>
  <si>
    <t xml:space="preserve"> مراکز جمع آوری شیر تجهیز شده</t>
  </si>
  <si>
    <t xml:space="preserve">ساحه کشت شده علوفه جات </t>
  </si>
  <si>
    <t>وزازت مالیه و اولین بانک قرضه های کوچک افغانستان</t>
  </si>
  <si>
    <t>ریاست عمومی منابع طبیعی (ریاست جنگلات)</t>
  </si>
  <si>
    <t xml:space="preserve">ریاست عمومی منابع طبیعی (ریاست جنگلات) </t>
  </si>
  <si>
    <t>ریاست عمومی منابع طبیعی(ریاست علفچر)</t>
  </si>
  <si>
    <t xml:space="preserve">ریاست عمومی منابع  طبیعی(ریاست علفچرها) </t>
  </si>
  <si>
    <t xml:space="preserve">ریاست عمومی منابع طبیعی (ریاست ساحات حفاظت شده) </t>
  </si>
  <si>
    <t>ریاست عمومی منابع طبیعی (پروژه کمربند سبز کابل)</t>
  </si>
  <si>
    <t>ریاست زیر بناهای زراعتی   واحد نظارتی سردخانه ها (Cold-storage PMU)</t>
  </si>
  <si>
    <t>مجموع بودجه منظور شده سال  مالی 1398</t>
  </si>
  <si>
    <t>تولید 1250 متریک تن تخم تصدیق شده گندم</t>
  </si>
  <si>
    <t xml:space="preserve">توزیع 500 MT کود کیمیاوی DAP  </t>
  </si>
  <si>
    <t xml:space="preserve">توزیع 3500 کیلو گرام تخم پسته </t>
  </si>
  <si>
    <t xml:space="preserve">پیوند کردن نهال های پسته در 215 هکتار  </t>
  </si>
  <si>
    <t xml:space="preserve">ایجاد 25 مرکز مشوره دهی و آموزشی  </t>
  </si>
  <si>
    <t>ایجاد وبهره برداری 3 سه مرکز آموزشی و مشوره دهی دهاقین در ولایات (کابل، هرات و بلخ)</t>
  </si>
  <si>
    <t>وزارت مخابرات و شرکت های مخابراتی</t>
  </si>
  <si>
    <t xml:space="preserve">منابع بشری و مالی </t>
  </si>
  <si>
    <t>تعدا اسناد تقنینی و حقوقی اصلاح و بازنگری شده</t>
  </si>
  <si>
    <t>آمریت تقنین  ریاست پالیسی و انسجام</t>
  </si>
  <si>
    <t>30 جواز 1398</t>
  </si>
  <si>
    <t>وزارت امور داخله ، اداره ارگانهای محلی و شورای ولایتی</t>
  </si>
  <si>
    <t xml:space="preserve">توزیع 96 بسته ابزار </t>
  </si>
  <si>
    <t xml:space="preserve"> توزیع 150 یکصدو پنجاه  وسایل بسته بندی جمع آوری محصولات زراعتی برای خانم ها در ولایت بادغیس و فراه.</t>
  </si>
  <si>
    <t>تدویر برنامه های آموزشی برای 4260  خانم</t>
  </si>
  <si>
    <t xml:space="preserve">اعزام 300  نفر از کارمندان ولایتی ومرکزی </t>
  </si>
  <si>
    <t xml:space="preserve">اصلاح و بازنگری 16 سند تقنینی ، پالیسی و تفاهم نامه </t>
  </si>
  <si>
    <t xml:space="preserve"> وزارت عدلیه، وزارت تجارت و صنایع، وزارت اقتصاد ، وزارت شهر سازی، اداره ارگانهای محل وشورای ولایتی</t>
  </si>
  <si>
    <t>مقدار فیصدی پیشرفت اعمار سیلو ها</t>
  </si>
  <si>
    <t>تعداد قوریه جات احداث شده</t>
  </si>
  <si>
    <t xml:space="preserve">احیا و حفاظت 350 هکتار ساحات نباتات طبی </t>
  </si>
  <si>
    <t xml:space="preserve"> حمایت وبازسازی  پارکهای ملی </t>
  </si>
  <si>
    <t xml:space="preserve">ساحات باز سازی شده </t>
  </si>
  <si>
    <t xml:space="preserve">ساحات احیاء شده </t>
  </si>
  <si>
    <t>تکمیل وبهر ه برداری 4 باب مسلخ</t>
  </si>
  <si>
    <t xml:space="preserve"> راه اندازی و تطبق برنامه کنترول کنه </t>
  </si>
  <si>
    <t>تعداد  فارم های ایجاد شده</t>
  </si>
  <si>
    <t>تعداد فارم تولید ماهی گرم آبی  ایجاد شده</t>
  </si>
  <si>
    <t>توزیع 500 بسته انکشافی زنبورداری</t>
  </si>
  <si>
    <t xml:space="preserve">خریداری 311 متریک تن خوراکه حیوانی </t>
  </si>
  <si>
    <t>تعداد مرکز ایجاد شده</t>
  </si>
  <si>
    <t>تعداد وسایل تجهیزات خریداری شده</t>
  </si>
  <si>
    <t>تعداد مراکز ایجاد شده</t>
  </si>
  <si>
    <t>تعداد چوچه ماهی های تولید شده</t>
  </si>
  <si>
    <t>توزیع 1800 بسته انکشافی باغداری</t>
  </si>
  <si>
    <t>تعداد سرد خانه ها ی ایجاد شده</t>
  </si>
  <si>
    <t>تعداد قطعات نمایشی احداث شده</t>
  </si>
  <si>
    <t xml:space="preserve">ساحات باغات مثمر احداث شده </t>
  </si>
  <si>
    <t xml:space="preserve"> ساحات ایجاد شده سیستم چیله</t>
  </si>
  <si>
    <t>مقدار کود کیمیاوی  توزیع شده</t>
  </si>
  <si>
    <t>فیصدی پیشرفت سرد خانه ها</t>
  </si>
  <si>
    <t>ساحات پیوند شده نهال پسته</t>
  </si>
  <si>
    <t>قطعات نمایشی  احداث شده زعفران</t>
  </si>
  <si>
    <t xml:space="preserve">ساحات تفتیش شده و تعداد سرتفیکیت های توزیع شده </t>
  </si>
  <si>
    <t xml:space="preserve"> تعمیر اعمار شده</t>
  </si>
  <si>
    <t>احداث قطعات نمایشی پخته باعث تولید بهتر و ترویج آن میگردد</t>
  </si>
  <si>
    <t>25 میزان 1398</t>
  </si>
  <si>
    <t>20 جدی 1398</t>
  </si>
  <si>
    <t>20 سرطان 1398</t>
  </si>
  <si>
    <t xml:space="preserve">
دافغانستان برشنا شرکت
ادارۀ محترم اصلاحات اراضی، اداره ارگانهای محلی، شوراهای ولایتی و شوراهای انکشافی </t>
  </si>
  <si>
    <t xml:space="preserve">وزارت تجارت، وزارت صحت عامه، شاروالی و اداره ارگانهای محلی و شورای ولایتی </t>
  </si>
  <si>
    <t>تعداد  بسته های انکشافی توزیع شده</t>
  </si>
  <si>
    <t>تعداد  کلینیک های ساحوی حمایت شده</t>
  </si>
  <si>
    <t xml:space="preserve"> ساختمان اعمار شده</t>
  </si>
  <si>
    <t>کشت 200 هکتار زمین علوفه جات</t>
  </si>
  <si>
    <t xml:space="preserve">اداره ملی حفاظت محیط زیست وشاروالی، داره ارگانهای محل و شورای ولایتی </t>
  </si>
  <si>
    <t xml:space="preserve">ساحات احیاء و حفاظت شده </t>
  </si>
  <si>
    <t>اداره ارگانهای محلی، شواری ولایتی و شوارای ولسوالی ها</t>
  </si>
  <si>
    <t>دسترسی دهاقین به قرضه زراعتی سبب خود کفایی ورشد اقتصادی آنها میگردد.</t>
  </si>
  <si>
    <t xml:space="preserve">توزیع 150 وسایل بسته بندی </t>
  </si>
  <si>
    <t>توزیع 50 بسته وسایل</t>
  </si>
  <si>
    <t xml:space="preserve">وزرات محترم داخله ، اداره ارگانهای محل و شورای ولایتی </t>
  </si>
  <si>
    <t>پیشبرد 50 فیصد کار سردخانه های کمپلکس</t>
  </si>
  <si>
    <t>پیشبرد از سطح 12 به 30 فیصد کار سردخانه های تجارتی</t>
  </si>
  <si>
    <t xml:space="preserve"> تولید 3  میلیون دوز واکسین حیوانی</t>
  </si>
  <si>
    <t>تولید 4 میلیون چوچه ماهی</t>
  </si>
  <si>
    <t>فراهم آوری تسهیلات لازم  از طریق  اعمار 700 هفت صد متر پیاده رو واعمار تشناب برای پارک ملی بند امیر ولایت بامیان واستخدام 29 بیست نو نفر پرسونل مدریتی وحفاظتی ویک سوپر وایزر در ساحه پارک ملی واخان، پارک ملی بند امیر بامیان و ساحه حفاظت شده کول حشمت خان.</t>
  </si>
  <si>
    <t>ریاست زیربنایی زراعتی</t>
  </si>
  <si>
    <t>تکمیل و بهره برداری ساختمان مقام وزارت</t>
  </si>
  <si>
    <t>وزارت شهر سازی و اراضی</t>
  </si>
  <si>
    <t xml:space="preserve">تشریح اولویت 7:  اصلاحات نهادی  </t>
  </si>
  <si>
    <t>ایجاد 2052 قطعه نمایشی گندم و برنج</t>
  </si>
  <si>
    <t>تعداد مکاتب محلی دهاقین ایجاد شده</t>
  </si>
  <si>
    <t>احیاء 180 هکتار زمین ساحات کمر بند سبز</t>
  </si>
  <si>
    <t>30 دلو 1397</t>
  </si>
  <si>
    <t>تعداد تجارب تحقیقاتی انجام شده</t>
  </si>
  <si>
    <t xml:space="preserve">ریاست عمومی انستتیوت تحقیقات زراعتی </t>
  </si>
  <si>
    <t>پروژه ملی باغداری و مالداری NHLP،  پروژه حوزه دریایی پنج آمو و پروژه Tranch2</t>
  </si>
  <si>
    <t>خریداری وتوزیع 16087 متریک تن  گندم اصلاح شده</t>
  </si>
  <si>
    <t>تکمیل پروسه خریداری و توزیع (16087) شانزده هزار هشتاد هفت متریک تن تخم بذری اصلاح شده گندم  در (34) ولایت کشور.</t>
  </si>
  <si>
    <t>ریاست توسعه غله جات ونباتات صنعتی و پروژه AAIP</t>
  </si>
  <si>
    <t>تعداد واحد های کمپوست ایجاد شده</t>
  </si>
  <si>
    <t xml:space="preserve">ایجاد  سیستم چیله در 150 هکتار باغات انگور </t>
  </si>
  <si>
    <t xml:space="preserve">احداث 489 قطعات نمایشی زعفران </t>
  </si>
  <si>
    <t xml:space="preserve"> تطبیق واکسین  بالای  6571678 راس حیوان </t>
  </si>
  <si>
    <t>خریداری و تطبیق 6571678 شش میلیون پنجصدو هفتاد یک هزار ششصدو هفتاد هشت دوز واکسین بروسلوز طبق (FMD ) و طاعون  بالای حیوانات مختلف النوع  در 34 ولایت کشور.</t>
  </si>
  <si>
    <t>ریاست صحت حیوانی و پروژه ملی باغداری و مالداری NHLP</t>
  </si>
  <si>
    <t>پروژه ملی باغداری و مالداری NHLP و پروژه CLAP</t>
  </si>
  <si>
    <t xml:space="preserve">تشریح اولویت 6:  مصئونیت غذایی </t>
  </si>
  <si>
    <t>تجهیز لابراتوار 13 باب قرنطین ستیشن</t>
  </si>
  <si>
    <t>تدویر برنامه های اموزشی برای 71805 دهقان</t>
  </si>
  <si>
    <t>تدویر برنامه های اموزشی برای 71805 هفتاد یک هزار هشتصدو پنج نفر در بخش تجارت و مارکیت محصولات زراعتی، مدیریت آبیاری، کنترول امراض و آفات، دهقانان زعفران کار، تفتیش مزرعه، مکتب در مزرعه، مامورین مسلکی و مالداران در 34 ولایت کشور.</t>
  </si>
  <si>
    <t xml:space="preserve">توزیع 380  صندوق  زنبور عسل </t>
  </si>
  <si>
    <t xml:space="preserve">ایجاد 1885 باب سبز خانه کوچک </t>
  </si>
  <si>
    <t xml:space="preserve">ایجاد 29570 فارم کوچک  مرغهای تخمی </t>
  </si>
  <si>
    <t>توزیع بسته مرغ های تخمی (15، 20، 30، 100، 500) قطعه یی برای 29570 بیست نو هزار پنجصدو هفتاد خانواده در ولایات (دایکندی، بدخشان، نیمروز، ارزگان، کابل، کنر، هرات و خوست، پکتیا، بلخ، کندز، ننگرهار، پروان، لوگر و لغمان)  و  آموزش تخنیکی، دیزاین و رهنمود مرغانچه (مرغ، خوراکه، دانه خوره، آبخوره، جالی، دوا و واکسین و غیره).</t>
  </si>
  <si>
    <t xml:space="preserve">احداث   19474 قطعه  باغچه های خانگی </t>
  </si>
  <si>
    <t>توزیع 34 قلم اجناس پروسس  و500 پایه دستگاه خشک کننده</t>
  </si>
  <si>
    <t>ریاست اقتصاد خانواده و پروژه CCAP</t>
  </si>
  <si>
    <t>تعداد شبکه های آبیاری باز سازی شده</t>
  </si>
  <si>
    <t xml:space="preserve"> ریاست آبیاری، حوزه دریای پنج آمو و پروژه های (OFWMP، Tranch2،  NVDA ، CBARD وCLAP)  </t>
  </si>
  <si>
    <t xml:space="preserve">تولید 1250 دوازده صد پنجاه متریک تن تخم تصدیق شده گندم. </t>
  </si>
  <si>
    <t xml:space="preserve">پروژه SNaPP2 </t>
  </si>
  <si>
    <t xml:space="preserve">احداث 726 باب سبزخانه تجارتی </t>
  </si>
  <si>
    <t xml:space="preserve"> پروژه های (CBARD، NHLP و SNapp2)</t>
  </si>
  <si>
    <t>پروژه  CBARD</t>
  </si>
  <si>
    <r>
      <t xml:space="preserve">تطبیق </t>
    </r>
    <r>
      <rPr>
        <b/>
        <sz val="14"/>
        <rFont val="B Nazanin"/>
        <charset val="178"/>
      </rPr>
      <t>789</t>
    </r>
    <r>
      <rPr>
        <sz val="14"/>
        <rFont val="B Nazanin"/>
        <charset val="178"/>
      </rPr>
      <t xml:space="preserve"> تجارب تحقیقاتی </t>
    </r>
  </si>
  <si>
    <t xml:space="preserve">افزایش تولید ومولدیت مزارع زعفران ، استندرد سازی وتضمین  کیفیت  صادارات بهتر در بازارهای داخلی وبین المللی </t>
  </si>
  <si>
    <t>اعمار یک باب تعمیرت انستیتوت تحقیقات زعفران درولایت هرات.</t>
  </si>
  <si>
    <t>پروژه های (NHLP ،CBARD و SARD)</t>
  </si>
  <si>
    <t>پروژه های (NHLP و CBARD)</t>
  </si>
  <si>
    <t>نصب سیستم چیله  سبب توسعه وافزایش تولید انگور در ساحه تطبیق پروژه میگردد</t>
  </si>
  <si>
    <t xml:space="preserve">تعداد کشمش خانه های اعمار شده </t>
  </si>
  <si>
    <t>پروژه های (NHLP ، CBARD و  SNaPP2)</t>
  </si>
  <si>
    <t>ریاست توسعه غله جات و نباتات صنعتی و پروژه های  (NHLP و  SARD)</t>
  </si>
  <si>
    <t xml:space="preserve"> ایجاد و تجهیز  1190 یک هزار یکصدو نود قوریه و آموزش 1190 یک هزار یکصدو نود خانواده از مردم محل بخاطر احداث قوریه جات و بذر آن در خریطه های پلاستیکی. اعمار 1100 یازده صد متر مکعب چکدم از مواد محلی، آبیاری  و حفاظت 10000 ده هزار نهال چارمغز توسط 19 نوزده انجمن جنگلداری بولایات (پکتیا، پکتیکا، خوست، کنر، لغمان،  بادغیس و سمنگان).                                  </t>
  </si>
  <si>
    <t>تعداد قرنطین اعمار وتجهیز شده</t>
  </si>
  <si>
    <t xml:space="preserve"> پروژه های (OFWMP، AAIP ،CBARD ، CLAP، SNaPP2 ،NHLP) و ریاست های توسعه غله جات و نباتات صنعتی و ریاست تصدیق دهی تخم های بذری</t>
  </si>
  <si>
    <t xml:space="preserve">اداره ارگانهای محلی و شورای ولایتی و شوراهای انکشافی </t>
  </si>
  <si>
    <t>تهیه وخریداری وسایل تکنالوژی معلوماتی بمنظور تجهیز وتوسعه تکنالوژی در سطح مرکز و ریاست های زراعت ولایات معه انتی وایروس. وصل 8 تعمیر واحد های دومی محوطه بادام باغ از طریق فایبر نوری، توسعه شبکه VoIP بریاست های زراعت ولایات (لغمان، خوست، سمنگان و زابل) و ایجاد سیستم تقویتی برق برای سرور روم وزارت.</t>
  </si>
  <si>
    <r>
      <t xml:space="preserve">تجهیز و افزایش ظرفیت انترنت وزارت   به </t>
    </r>
    <r>
      <rPr>
        <sz val="16"/>
        <rFont val="Calibri"/>
        <family val="2"/>
      </rPr>
      <t xml:space="preserve"> 2STM</t>
    </r>
  </si>
  <si>
    <t>اعمار وبهره برداری یک باب ساختمان چهار منزله دفتر مقام وزارت در محوطه وزارت زراعت، آبیاری ومالداری کابل.</t>
  </si>
  <si>
    <t>مرکز بازار یابی ایجاد شده</t>
  </si>
  <si>
    <t xml:space="preserve">پروژه های (NHLP، SNaPP2، CLAP) و ریاست اقتصاد خانواده </t>
  </si>
  <si>
    <t>پروژه های (NHLP، SNaPP2 و CBARD)</t>
  </si>
  <si>
    <t>پروژه های (NHLP، CLAP،  SNaPP2) و ریاست اقتصاد خانواده</t>
  </si>
  <si>
    <t>تدویر برنامه های آموزشی  برای 4260 چهار هزار دو صدو شصت نفر خانم  بمنظور بلند بردن  ظرفیت خانم های روستایی در عرصه های زراعت ومالداری در 34 ولایت کشور.</t>
  </si>
  <si>
    <t xml:space="preserve">حمایت و انکشاف پایدار سکتور منابع طبعی (جنگلات، علفچر ها، محیط سبز، حفاظت خاک، آب، و تنوع حیات) </t>
  </si>
  <si>
    <t>حمایت وتقویه خانم های روستانی وبی بضاعت در عرصه زراعت ، مالداری ، بهبود درتامین  مصونیت غذائی ، بلند رفتن سطح  اقتصاد وخود کفائی آنها از طریق عرضه خدامات زراعتی ومالداری.</t>
  </si>
  <si>
    <t xml:space="preserve"> تقویت سیستم پلان گذاری بر اساس یافته های ارزیابی بخش های پلان گذاری</t>
  </si>
  <si>
    <t>تعداد افراد اشتراک کننده در برنامه ارتقای ظرفیت</t>
  </si>
  <si>
    <t xml:space="preserve">به تعداد 1 ساختار </t>
  </si>
  <si>
    <t xml:space="preserve"> ساختار بخش پلان گذاری</t>
  </si>
  <si>
    <t>کمیسیون اصلاحات اداری و خدمات ملکی</t>
  </si>
  <si>
    <t>یک سیستم اصلی و چهار سیستم فرعی</t>
  </si>
  <si>
    <t>سیستم مدیریت معلومات</t>
  </si>
  <si>
    <t>انکشاف سیستم الکترونیکی مکاتبات اداری</t>
  </si>
  <si>
    <t>انکشاف سیستم برای احصائیه ها و معلومات مربوط به فعالیت های وزارت/اداره</t>
  </si>
  <si>
    <t>ایجاد سیستم اصلی در برگیرنده تمام معلومات</t>
  </si>
  <si>
    <t>فراهم سازی  رضایت مراجعه کنندگان</t>
  </si>
  <si>
    <t>1 دفتر فزیکی</t>
  </si>
  <si>
    <t>ایجاد دفتر فزیکی برای ارائه معلومات برای مراجعه کنندگان</t>
  </si>
  <si>
    <t>دفتر فزیکی</t>
  </si>
  <si>
    <t>افزایش رضایت مراجعین</t>
  </si>
  <si>
    <t>انکشاف 1 منشور اخلاقی</t>
  </si>
  <si>
    <t>انکشاف منشور اخلاقی حقوق و وظایف متقابل مراجعین و کارمندان در مشارکت وزارت ها و ادارات در پرتو قوانین نافذه کشور</t>
  </si>
  <si>
    <t>منشور اخلاقی</t>
  </si>
  <si>
    <t xml:space="preserve">مناسب سازی فضای کاری برای زنان </t>
  </si>
  <si>
    <t>1 سروی انجام شده</t>
  </si>
  <si>
    <t>سروی انجام شده</t>
  </si>
  <si>
    <t>1 پلان عمل خاص انکشاف داده شده</t>
  </si>
  <si>
    <t>پلان عمل خاص</t>
  </si>
  <si>
    <t xml:space="preserve"> </t>
  </si>
  <si>
    <t>ریاست پلان</t>
  </si>
  <si>
    <t xml:space="preserve"> وزارت اقتصاد</t>
  </si>
  <si>
    <t>10 ثور 1398</t>
  </si>
  <si>
    <t>ایجاد وتوسعه سیستم واحد و هماهنگ  معلومات اداره</t>
  </si>
  <si>
    <t>وزارت مخابرات ،اداره احصایه ومعلومات</t>
  </si>
  <si>
    <t xml:space="preserve">وزارت مخابرات </t>
  </si>
  <si>
    <t>30حمل 1398</t>
  </si>
  <si>
    <t>1. افزایش خدمات اگروتخنیکی زراعتی 
2. کاهش مصارف عملیاتی</t>
  </si>
  <si>
    <t>1. افزایش تولیدات گندم در کشور
2. خود کفائی در تولید گندم در دراز مدت و عدم اتکا به تورید گندم از کشور های همسایه</t>
  </si>
  <si>
    <t xml:space="preserve">1. تشویق بیشتر دهاقین به کشت گندم و برنج
2. آشنائی دهاقین با روش های جدید کشت و تکنالوژی های جدید.
3. جلوگیری از ضایعات منابع 
</t>
  </si>
  <si>
    <t>1. افزایش محصولات باغداری و زراعتی ، حصول اطمینان از فعالیت شرکت های تولید کننده تخم ونباتات اصلاح شده
2. جلوگیری از تولید تخم های بذری غیر معیاری و کم حاصل.</t>
  </si>
  <si>
    <t>بلند رقتن ظرفیت دهاقین از طریق آموزش و معرفی تکنالوژهای عصری زراعتی</t>
  </si>
  <si>
    <t>1. فراهم شدن تسهیلات بیشتر برای باغداران
2. کاهش آسیب پذیری محصولات در هنگام برداشت
3. تسریع در روند کاری باغداران</t>
  </si>
  <si>
    <t>معرفی ورایتی جدید از اثر انجام تجارب تحقیقاتی  که بااقلیم افغانستان توافق داشته که سبب افزایش در محصول زراعتی گردیده و همچنان معرفی تخم مادری نباتات .</t>
  </si>
  <si>
    <t>1. جلوگیری از ضایع شدن محصولات و عرضه آن به مارکیت ها در خارج از فصل
2. کاهش هزینه نگهداری محصولات و عدم اتکاء به انرژی برق
3. کاهش مصارف اعمار سرد خانه ها در مقایسه با سرد خانه های عصری.</t>
  </si>
  <si>
    <t xml:space="preserve">1. رشد، تقویه و توسعه باغداری در سطح کشور
2. افزایش عواید دهاقین و رشد اقتصادی و جلب سرمایه های خارجی
3. فراهم شدن زمینه اشتغال در سطح فارم و مارکیت های ملی و محلی </t>
  </si>
  <si>
    <t>1. تقویه و بلند رفتن سطح حاصلخیزی خاک
2. کاهش اتکاء به کود های کیمیاوی بی کیفیت.
3. تقویه و رشد زراعت عضوی.</t>
  </si>
  <si>
    <t xml:space="preserve">1. تولید بیشتر
2.  بهترشدن کیفیت کشمش
3. کاهش ضایعات تولید انگور 
4. افزایش  صادارات  به مارکیت های منطقه ی و فرا منطقه </t>
  </si>
  <si>
    <t xml:space="preserve">سبب رشد و تقویه خاک و رشد سریع نهال های مثمر میگردد </t>
  </si>
  <si>
    <t>توزیع تخم پسته سبب افزایش  باغات پسته در زمین های خشک که قابلیت کاشت پسته در آن کم است، میگردد</t>
  </si>
  <si>
    <t>پیوند نهال های پسته سبب به میان آمدن انواع پسته مطلوب شده و تناسب انواع مونث و مذکر را حفظ میکند</t>
  </si>
  <si>
    <t>احداث قطعات نمایشی سبب ترویج زعفران و بلند رفتن عواید دهاقین ګردیده و بدیل مناسب بجای کاشت خشخاش میباشد</t>
  </si>
  <si>
    <t>1. بلند بردن کیفیت گوشت
2. طولانی شدن مدت نگهداری گوشت
3. دسترسی مستهلکین به گوشت صحی 
4. تولید باکیفیت محصولات حیوانی (پوست، روده، خون، استخوان های اضافی)
5. جلوگیری از ذبح مواشی در کوچه ها و اماکن عمومی و بروز مشکلات صحی برای مردم و تخریب محیط زیست</t>
  </si>
  <si>
    <t>1. کاهش مرگ ومیر مواشی 
2. جلوگیری از شیوع امراض به حیوانات سالم
3. بلند رفتن تولیدات حیوانی
4. جلوگیری از انتشار امراض مشترک بین انسان و حیوان</t>
  </si>
  <si>
    <t>1. رشد و تقویه تولیدات داخلی و عدم اتکاء به محصولات خارجی
2. جلوگیری از واکسین های بی کیفیت وارداتی
3. به وجود آمدن فضای اعتماد به ظرفیت های داخلی</t>
  </si>
  <si>
    <t xml:space="preserve">1. کاهش شیوع امراض حیوانی به افرادیکه با حیوانات و محصولات حیوانی در تماس هستند 
2. جلوگیری از مصارف گزاف صحی </t>
  </si>
  <si>
    <t xml:space="preserve">1. نگهداری بهتر و مصوؤن تر مواد لابراتواری و جلوگیری ضایع شدن مواد لابراتواری 
2. تشخیص بهتر و بموقع امراض مهلک و ساری حیوانی </t>
  </si>
  <si>
    <t xml:space="preserve">فراهم شدن تسهیلات در جمع آوری اطلاعات امراض قابل نشر و ارائه آن به سازمان جهانی OIE </t>
  </si>
  <si>
    <t>1. بلند رفتن سطح تولیدات داخلی در زمینه تولیدات با کیفیت مرغداری
2. کاهش تقاضا به مرغ های بی کیفیت وارداتی 
3. رشد مالداری و تقویه بنیه اقتصادی کشور</t>
  </si>
  <si>
    <t>1. افزایش تولید گوشت ماهی و ترویج گوشت ماهی منحیث مواد غذائی سالم، مغذی و با کیفیت
2. تولید چوچه ماهی و تقویه صنعت ماهی پروری 
3. تقویه اشتغال زائی و رشد اقتصادی مولدین</t>
  </si>
  <si>
    <t>1. جلوگیری از ضیاع شیر
2. حمایت از مراکز پروسس شیر
3. ایجاد فرصت های کاری شغلی</t>
  </si>
  <si>
    <t xml:space="preserve">1. انکشاف صنعت زنبورداری
2. افزایش تولیدات زنبور عسل
3. بلند بردن حاصلات باغداری توسط گرده افشانی و رشد اقتصادی زنبورداران </t>
  </si>
  <si>
    <t xml:space="preserve">1. بلند رفتن سطح دانش مالداران 
2. کاهش امراض حیوانی 
3. تقویه ارتباطات بین مالداران و واحدهای ساحوی وترنری
4. کاهش تلفات و بلند رفتن سطح اقتصادی مالداران </t>
  </si>
  <si>
    <t>بهبود درسیستم القاح مصنوعی حیوانات وبلند رفتن سطح محصولات حیوانی</t>
  </si>
  <si>
    <t xml:space="preserve">رشد و توسعه صنعت پیله وری و تقویه اقتصادی پیله وران وکاهش بیکاری </t>
  </si>
  <si>
    <t>دسترسی مالداران کوچی به خوراکه حیوانی باکیفیت در جریان فصل زمستان و در زمان تقلیل خوراکه حیوانی</t>
  </si>
  <si>
    <t>آشنایی بهتر دهاقین با ورایتی های جدید نباتات علوفه ای و آگاهی از روش های مؤثر در زمینه تولید آن</t>
  </si>
  <si>
    <t>1. جلوگیری از ضایعات آب  در زمان آبیاری
2. صرف نمودن وقت کمتر به منظور آبیاری 
3. جلوگیری از بروز آفات و امراض نباتی که در اثر غرق آب نمودن نبات به میان میاید.</t>
  </si>
  <si>
    <t>1. ترویج و تکثیر تولید جلغوزه در ولایات
2. انکشافات جنگلات جلغوزه منحیث یک محصول با ارزش بالای اقتصادی و منبع با ارزش مغذی</t>
  </si>
  <si>
    <t xml:space="preserve"> 1. گسترش فضای سبز
2. کاهش آلودگی هوا و بهبود محیط زیست و 
3. تقویه فرهنگ نهالشانی وجنگلداری شهری و صنعتی </t>
  </si>
  <si>
    <t xml:space="preserve">1. تولید علوفه، حفاظت خاک و آب ، تقویه فرش نباتی، رشد مالداری ، بهبود معشیت مردم محلی 
2. جلوگیری از توسعه صحرا، بهبود معیشت جوامع روستای و جلوگیری از انقراص نسل نباتات طبی </t>
  </si>
  <si>
    <t xml:space="preserve">1. فراهم آوری تسهیلات لازم برای سیاحین  
2. حفاظت از منابع طبیعی
3. انکشاف ایکوسیستم های باارزش طبیعی و 
4. تقویه معیشت روستایی  وافزایش عواید ملی </t>
  </si>
  <si>
    <t xml:space="preserve">1. گسترش فضای سبز
2. کاهش آلودگی هوا
3. کاهش امراض و بهبود سلامتی افراد جامعه درشهرها
4. بهبود محیط زیست  در دراز مدت </t>
  </si>
  <si>
    <t xml:space="preserve"> جلوگیری از واردات امتعه زراعتی ومواشی مصاب به امراض وآفات</t>
  </si>
  <si>
    <t xml:space="preserve">1. تجهیز لابراتوار ها در بنادر کشور 
2. آزمایشات لابراتواری از واردات و صادرات محصولات نباتی و حیوانی  </t>
  </si>
  <si>
    <t>مهیا شدن یک موزیم مجهز ومدرن برای نگهداری نمونه های امراض وآفات نباتی در کابل</t>
  </si>
  <si>
    <t xml:space="preserve">دسترسی افراد ساکن در مناطق صعب العبور به گندم خوراکی در حالات اضطرار  </t>
  </si>
  <si>
    <t xml:space="preserve">1. جلوگیری از ضایعات آب در مزرعه 
2. افزایش محصولات زراعتی </t>
  </si>
  <si>
    <t>1. جلوگیری از ضایعات آب در مزرعه 
2. تشویق دهاقین همجوار به تطبیق تکنالوژی های جدید آبیاری
3. بالا رفتن مؤثریت آب جهت آبیاری زمین های بیشتر</t>
  </si>
  <si>
    <t>1. جلوگیری از تخریب زمین های زراعتی وتقویه پوشش نباتی
2. ذخیره سازی آب برای مواقع کاهش بارندگی در دیگر فصول و موجودیت آب کافی برای کشت و زراعت</t>
  </si>
  <si>
    <t xml:space="preserve">1. تنوع بیالوژیکی 
2. افزایش محصولات نباتات طبی 
3. گسترش منابع طبیعی
4. بهبود محیط زیست و کاهش فقر </t>
  </si>
  <si>
    <t xml:space="preserve">تکثیر تخم های اصلاح شده علوفه به منظور تولید خوراکه حیوانی و ترویج خوراکه متراکم حیوانی </t>
  </si>
  <si>
    <t>حمایت از کوپراتیف های تولید کنندگان شیر و افزایش تولید شیر به سطح دهات و بلند بردن تولیدات داخلی کشور که در نتیحه سبب کاهش تقاضا به محصولات خارجی در مارکیت های داخلی میگردد</t>
  </si>
  <si>
    <t>استندرد سازی خوراکه های متوازن حیوانی وتثبیت ترکیبات آن درفی رأس حیوان</t>
  </si>
  <si>
    <t>1. کاهش ضایعات محصولات باغداری بعد از رفع حاصل 
2. دسترسی مردم به میوه جات در فصول مختلف 
3. بلند رفتن ارزش محصولات باغداری 
4. بلند رفتن عواید باغداران از طریق فروش میوه جات در مارکیت های مختلف
5. جلوگیری از خسارات اقتصادی باغداران در اثر فروش محصولات شان در جریان رفع حاصل به قیمت نازل</t>
  </si>
  <si>
    <t xml:space="preserve">پاسخگوی نیاز مندی ها در حالت اضطرار وکم کردن خساره غله جات در ذخیره خانه ها </t>
  </si>
  <si>
    <t>حمایت ورشد ارتقاء ظرفیت بخش های مسلکی وتخنیکی در سکتور زراعت از طریق مدیریت تغییر</t>
  </si>
  <si>
    <t xml:space="preserve">بالا رفتن ظرفیت کارمندان، دهاقین در زمینه تفتیش مزرعه، تجارت محصولات زراعتی، کنترول امراض و آفات نباتی با تطبیق روش های غیر کیمیاوی </t>
  </si>
  <si>
    <t>افزایش کارمندان متخصص در بخش های مختلف در عرصه زراعت، آبیاری و مالداری</t>
  </si>
  <si>
    <t>فراهم شدن تسهیلات بیشتر در انجام وظایف روزمره و تسریع روند کاری کارمندان</t>
  </si>
  <si>
    <t>دسترسی دهاقین، مالداران و باغداران به اطلاعات جدید و مطابق به روز در عرصه های مختلف زراعتی</t>
  </si>
  <si>
    <t>بهبود پروسه های کاری در سکتور زراعت و فراهم شدن چهارچوب مشخص در زمینه تطبیق پلان وبرنامه ها</t>
  </si>
  <si>
    <t>اعمار مقام وزارت سبب یک مکان مناسب در ارائه خدمات بهتر در امور کاری وزرات میگردد.</t>
  </si>
  <si>
    <t>تعداد ساختمان اعمار شده</t>
  </si>
  <si>
    <t>رشد اقتصادی زنان از طریق دسترسی آنها به مارکیت های فروش محصولات زراعتی و تشویق سایر زنان به فعالیت های زراعتی</t>
  </si>
  <si>
    <t>فراهم شدن تسهیلات بیشتر برای خانم ها جهت رشد و انکشاف فعالیت های زراعتی</t>
  </si>
  <si>
    <t>تشویق زنان جهت پرداختن به فعالیت های پرورش زنبور عسل و بالا بردن درآمد خانواده</t>
  </si>
  <si>
    <t>فراهم شدن سهولت بیشتر در عرصه جمع آوری محصولات زراعتی که منتج به رشد اقتصادی زنان میگردد</t>
  </si>
  <si>
    <t>فراهم شدن تسهیلات و تشویق بیشتر خانم ها در عرصه صنایع زراعتی</t>
  </si>
  <si>
    <t xml:space="preserve">بالا رفتن عواید زنان مالدار و زراعت پیشه </t>
  </si>
  <si>
    <t>فراهم شدن تسهیلات بیشتر در زمینه فعالیت های بعد از رفع حاصل برای خانم ها</t>
  </si>
  <si>
    <t xml:space="preserve">درآمد زائی برای خانم های کم درآمد و بی سرپرست از طریق انجام فعالیت های زراعتی و پروسس محصولات به صورت محلی و ساده </t>
  </si>
  <si>
    <t xml:space="preserve">بالا رفتن اقتصاد زنان زراعت پیشه با استفاده از امکانات نوین زراعتی جهت دسترسی به سبزیجات و عرضه محصولات در فصول مختلف </t>
  </si>
  <si>
    <t>بالا رفتن عواید زنان با تولید محصولات مالداری و عرضه آن به مارکیت ها</t>
  </si>
  <si>
    <t>اشتغال و درآمد زائی زنان شاغل در خانه با تولید محصولات مالداری و عرضه به مارکیت های محلی</t>
  </si>
  <si>
    <t>فراهم شدن امکانات در کسب در آمد بیشتر با عرضه محصولات پروسس شده حیوانی</t>
  </si>
  <si>
    <t>فراهم شدن زمینه اشتغال بیشتر زنان به فعالیت های زراعتی و مالداری با آشنائی و معلومات بهتر</t>
  </si>
  <si>
    <t>سروی خط مبنا (base line) درباره مشکلات زنان در فضای کاری .</t>
  </si>
  <si>
    <t>30 ثور 1398</t>
  </si>
  <si>
    <t>ریاست دفتر ومنابع بشری</t>
  </si>
  <si>
    <t>15جوزا 1398</t>
  </si>
  <si>
    <t>افزایش احساس امنیت زنان در محیط کار</t>
  </si>
  <si>
    <t>30 اسد 1398</t>
  </si>
  <si>
    <t>12سنبله 1398</t>
  </si>
  <si>
    <t>30 حمل 1398</t>
  </si>
  <si>
    <t>ریاست منابع بشری وریاست تکنالوزی معلوماتی</t>
  </si>
  <si>
    <t xml:space="preserve">فراهم سازی زمینه تصمیم گیری بر اساس معلومات دقیق </t>
  </si>
  <si>
    <t>معیاری سازی بخش پلان گذاری</t>
  </si>
  <si>
    <r>
      <t xml:space="preserve">انکشاف سیستم معلوماتی منابع بشری </t>
    </r>
    <r>
      <rPr>
        <sz val="16"/>
        <rFont val="Calibri"/>
        <family val="2"/>
      </rPr>
      <t>(HR-MIS)</t>
    </r>
  </si>
  <si>
    <r>
      <t>انکشاف سیستم الکترونیکی حاضری</t>
    </r>
    <r>
      <rPr>
        <sz val="16"/>
        <rFont val="Calibri"/>
        <family val="2"/>
      </rPr>
      <t xml:space="preserve"> </t>
    </r>
  </si>
  <si>
    <t xml:space="preserve"> 20 قوس 1398</t>
  </si>
  <si>
    <t xml:space="preserve">ایجاد 42 شبکه آبیاری قطره یی </t>
  </si>
  <si>
    <t>تعداد شبکه های آبیاری قطره یی ایجاد شده</t>
  </si>
  <si>
    <t>اعمار 309 باب چکدم، ذخیره گاه خاکی، آبریزه....</t>
  </si>
  <si>
    <t xml:space="preserve">تعداد چکدم ها، ذخیره گاه خاکی و آبریزه اعمارشده </t>
  </si>
  <si>
    <t>25 قوس 1398</t>
  </si>
  <si>
    <t>تهیه، خریداری و توزیع 84 پایه ماشین لیزر لیول</t>
  </si>
  <si>
    <t xml:space="preserve">1. تسریع در روند عملیات زراعتی
2. توسعه کشت محصولات زراعتی 
3. کاهش در مصرف منابع بیشتر در پروسه عملیات زراعتی
4. صرف زمان کمتر در تطبیق عملیات زراعتی </t>
  </si>
  <si>
    <t>25 جوزا 1398</t>
  </si>
  <si>
    <t>20 سنبله 1398</t>
  </si>
  <si>
    <t>تفتیش از 38620 جریب مزارع و توزیع 2500 قطعه سرتفیکیت</t>
  </si>
  <si>
    <t>1. دسترسی دهاقین به تخم اصلاح شده و تصدیق شده بذری. 
2- جلب اعتماد بیشتر دهاقین به تخم های اصلاح شده
3. جلو گیری از عرضه تخم های بذری بی کیفیت</t>
  </si>
  <si>
    <t xml:space="preserve">ایجاد و تجهیز 3 مرکز آموزشی ومشوره دهی دهاقین FLRCs </t>
  </si>
  <si>
    <t>25 سنبله 1398</t>
  </si>
  <si>
    <t xml:space="preserve">1. علاقمندی بیشتر دهاقین به کشت سبزیجات
2. دسترسی مردم و خانواده های دهاقین به غذا های متنوع با کیفیت و مغذی
</t>
  </si>
  <si>
    <t>1. بلند رفتن عواید دهاقین و در نهایت رشد اقتصادی کشور
2. دسترسی مردم به سبزیجات در تمام فصول سال
3. فراهم شدن زمینه اشتغال افزای برای افراد بیکار</t>
  </si>
  <si>
    <t xml:space="preserve">وزرات محترم داخله و اداره ارگانهای محل  </t>
  </si>
  <si>
    <t xml:space="preserve">اداره ارگانهای محلی </t>
  </si>
  <si>
    <t>اعمار 45 باب سردخانه صفر انرژی</t>
  </si>
  <si>
    <t>ایجاد 6 مرکز پروسس زعفران</t>
  </si>
  <si>
    <t xml:space="preserve">اعمار تعمیر انستیتیوت تحقیقات زعفران </t>
  </si>
  <si>
    <t>ایجاد 206 قطعه نمایشی پخته</t>
  </si>
  <si>
    <t xml:space="preserve">وزرات محترم داخله و  اداره ارگانهای محل  </t>
  </si>
  <si>
    <t xml:space="preserve">ساختن 492 واحد تولید کود کمپوست </t>
  </si>
  <si>
    <t xml:space="preserve">اعمار  235 باب کشمش خانه  </t>
  </si>
  <si>
    <t xml:space="preserve">وزرات محترم داخله و اداره ارگانهای محل </t>
  </si>
  <si>
    <t>تعداد مسلخ های اعمار شده</t>
  </si>
  <si>
    <t>20 جوزا 1398</t>
  </si>
  <si>
    <t xml:space="preserve">ایجاد وبهره برداری 70 باب فارم تجارتی مرغداری </t>
  </si>
  <si>
    <t>ایجاد 80 باب فارم تولید ماهی گرم آبی و 2 هیچری</t>
  </si>
  <si>
    <t>20 قوس 1398</t>
  </si>
  <si>
    <t xml:space="preserve">تهیه و خریداری تجهیزات 2 پایه  لابراتوار و 95  قلم تجهیزات لابراتوار القاح مصنوعی </t>
  </si>
  <si>
    <t xml:space="preserve">اعمار وبهره برداری ساختمان پیله وری </t>
  </si>
  <si>
    <t>ایجاد  مرکز  پروسس لبنیات</t>
  </si>
  <si>
    <t xml:space="preserve">اعمار  2 باب گدام خوراکه حیوانی </t>
  </si>
  <si>
    <t xml:space="preserve"> ایجاد 1190 قوریه جات خانگی و 1100 متر مکعب چکدم </t>
  </si>
  <si>
    <t xml:space="preserve">احیاء 217 جریب قوریه  </t>
  </si>
  <si>
    <t xml:space="preserve">اداره ملی حفاظت محیط زیست وشاروالی و داره ارگانهای محل  </t>
  </si>
  <si>
    <t>احیاء و حفاظت 602.5 هکتار علفچر</t>
  </si>
  <si>
    <t>اعمار و تجهیز 2 باب قرنطین ستیشن</t>
  </si>
  <si>
    <t>اعمار وتجهیز 5 پنج باب سیلو و یک ذخایر غله جات به ظرفیبت مجموعی 195000 یکصدو نود پنج هزار متریک تن در 6 شش سیلو ولایات ( کابل، پلخمری، بلخ، هرات، کندهار وبدخشان) تا ختم سال و کار باقی ساختمانها در سالهای بعدی تکمیل وبهره برداری سپرده میشود.</t>
  </si>
  <si>
    <t xml:space="preserve">برگزاری برنامه ارتقای ظرفیت بخش های پلان گذاری برای 485 تن از کارمندان مرکزی و ولایتی </t>
  </si>
  <si>
    <t>طرح وترتیب طرزالعمل پلان گذاری ولایتی وبودجه سازی</t>
  </si>
  <si>
    <t>15 قوس 1398</t>
  </si>
  <si>
    <t>اعمار (1) باب مارکیت</t>
  </si>
  <si>
    <t xml:space="preserve">وزارت امور داخله و اداره ارگانهای محلی </t>
  </si>
  <si>
    <t>قرار داد انتقال 170 عراده تراکتور معه ملحقات آن</t>
  </si>
  <si>
    <t>احداث 6891 هکتار باغات مثمر و توزیع 2000 بسته لوازم جمع آوری باغداری</t>
  </si>
  <si>
    <t xml:space="preserve">وزارت صحت عامه، شاروالی و اداره ارگانهای محلی </t>
  </si>
  <si>
    <t xml:space="preserve"> وزارت صحت عامه واداره ارگانهای محل  </t>
  </si>
  <si>
    <t xml:space="preserve"> احداث 19474 نوزده هزار چهار صدو هفتاد چهار قطعه باغچه های خانگی درولایات  (کابل,غزنی, کاپیسا, پروان, لوگر, پنجشیر, بامیان, دایکندی, پکتیا, بلخ, جوزجان, سرپل, سمنگان, بغلان, بدخشان, تخار, فاریاب, کندز, ننگرهار, کنر, لغمان, هرات, غور, کندهار, فراه و بادغیس).</t>
  </si>
  <si>
    <t>احیاء و باز سازی 344 شبکه آبیاری</t>
  </si>
  <si>
    <t xml:space="preserve"> ایجاد  16 مکتب محلی دهاقین سبزیجات  </t>
  </si>
  <si>
    <t xml:space="preserve"> تهیه و خریداری 12 پایه یخچال سولری و 30 عدد بطری</t>
  </si>
  <si>
    <t xml:space="preserve">استخدام 81 کارمند ساحوی وترنری </t>
  </si>
  <si>
    <t>اعمار و تجهیز 29 مرکز جمع آوری شیر</t>
  </si>
  <si>
    <t>توزیع 700 راس بز شیری نسلی</t>
  </si>
  <si>
    <t xml:space="preserve"> افزایش تولید غله جات (گندم و برنج...) در کشور</t>
  </si>
  <si>
    <t xml:space="preserve">احیاء وبازسازی سیستم های پایدار آبیاری در سطح کشور  </t>
  </si>
  <si>
    <t>ایجاد و انکشاف 3 سیستم</t>
  </si>
  <si>
    <t>ایجاد سیستم ثبت مراجعه کنندگان و انکشاف سیستم های تلفنی و آنلاین رسیده گی به شکایات.</t>
  </si>
  <si>
    <t>سیستم ثبت مراجعین و رسیده گی به شکایات</t>
  </si>
  <si>
    <t xml:space="preserve"> 30 قوس 1398</t>
  </si>
  <si>
    <t>ترتیب پلان عمل خاص بر اساس یافته های سروی</t>
  </si>
  <si>
    <t>وزارت زراعت، آبیاری و مالداری</t>
  </si>
  <si>
    <t>احیاء و باز سازی 344 شبکه آبیاری مختلف النوع در 34 ولایت کشور</t>
  </si>
  <si>
    <t>ایجاد 42 شبکه ابیاری قطره یی در پنج زون کشور (کابل، ننگرهار، بلخ، هرات و بغلان).</t>
  </si>
  <si>
    <t>اعمار100 باب  چکدم کوچک (بند کنترولی)، 80 باب ذخیره گاه خاکی، 99 آبریزه های کوچک و ایجاد مدیریت 30 باب سولر واتر پمپ در 34 ولایت کشور.</t>
  </si>
  <si>
    <t>تهیه و خریداری 84 پایه ماشین لیزر لیول یا هموار کننده زمین و توزیع آن به دهاقین متقاضی به صورت سبسایدی که 70% قیمت آن توسط پروژه و 30% آن تو سط دهاقین پرداخت خواهند شد که شامل پنج زون کشور (کابل, هرات بغلان, بلخ و بغلان) میباشد.</t>
  </si>
  <si>
    <r>
      <t>قرار داد انتقال 170 عراده تراکتور، 77 عراده ماشین کشت شالی و 459 پایه ملحقات آن به 33 ولایت کشور</t>
    </r>
    <r>
      <rPr>
        <sz val="16"/>
        <rFont val="B Nazanin"/>
        <charset val="178"/>
      </rPr>
      <t xml:space="preserve"> از طریق پروسه تدارکات انتقال و تحویل دهی آنها به ادارات زراعت ولایات کشور.</t>
    </r>
  </si>
  <si>
    <t>ایجاد 1100 قطعه نمایشی هریک در ساحه یک جریب زمین  در 34 ولایت کشور و همچنان ایجاد 952 قطعه نمایشی برنج در ولایات (تخار، بغلان، کندز، بلخ، هرات، لغمان، ننگرهار و کنر).</t>
  </si>
  <si>
    <t>تفتیش از 38620 سی هشت هزار ششصدو بیست جریب مزارع تخم بذری و توزیع 2500 قطعه سرتفیکیت به شرکت های خصوصی تولید تخم بذری در 21 ولایت (میدان وردک، لوگر، کابل، پروان، خوست، کاپیسا، بامیان، دایکندی، ننگرهار، کنر، هلمند، کندهار، هرات، فراه، بدخشان، بغلان، تخار، کندز، بلخ، سمنگان و جوزجان).</t>
  </si>
  <si>
    <t>ایجاد 16 مکتب محلی دهاقین سبزیجات در ولایات (کابل، ننګرهار، بلخ و بغلان).</t>
  </si>
  <si>
    <t xml:space="preserve"> احداث 726 باب سبزخانه تجارتی هریک به ساحه 3 الی 4 بسوه زمین در 28 ولایت (کابل, کاپیسا, پروان, لوگر, بامیان, دایکندی, پکتیا, بلخ, جوزجان, سمنگان, بغلان, بدخشان, تخار, فاریاب, کندز, ننگرهار, کنر, لغمان, هرات, کندهار, فراه, بادغیس، زابل، نیمروز، پنجشیر، نورستان، غور و خوست).
</t>
  </si>
  <si>
    <t xml:space="preserve"> توزیع 1800 بسته انکشافی باغداری شامل ( قیچی خورد و کلان شاخه بوری، زینه، سبد جمع آوری، بیک شانه یی ، سلفر پاش، ادویه پاش، لباس محافظوی، قیچی خورد محصولات، ادویه، تخم شبدر، تخم سبزیجات مختلف النوع، کود DAP و کود عناصر کم مصرف) برای باغداران در ولایات (ننگرهار، فراه و بادغیس).</t>
  </si>
  <si>
    <t>تطبیق 789 تجربه تحقیقاتی در 18 فارم تحقیقاتی (بادام باغ، قرغه، ریشخور، ملاغلام بامیان، اردوخان هرات، پوزه ایشان بغلان، چهاردره کندز، بهارک بدخشان، باغ ذخیره تخار، میدان هوای غور، بولان هلمند، شیشم باغ ننگرهار، دهدادی بلخ، شوخی کاپیسا، چشمه ماران پکتیا، کوهکران کندهار، پروان و باغ سالار کنر).</t>
  </si>
  <si>
    <t xml:space="preserve">اعمار 45 باب سردخانه پیاز صفر انرژی در  ولایت فراه و بادغیس. </t>
  </si>
  <si>
    <t>ایجاد 6 مرکز پروسس زعفران درولایات ( هرات ، کابل، بلخ و فاریاب).</t>
  </si>
  <si>
    <t>ایجاد 206 قطعه نمایشی پخته در ولایات (هرات، سرپل،کندز، بادغیس، فراه، بلخ، تخار، سمنگان، فاریاب، جوزجان، بغلان، کاپیسا، قندهار وهلمند).</t>
  </si>
  <si>
    <t xml:space="preserve"> احداث 4191 هکتار باغ جدید میوه جات و احیاء 2700 هکتار باغ موجود و همچنان توزیع 2000 بسته لوازم جمع آوری و پس از جمع آوری محصولات باغداری در ولایات (کابل، غزنی، میدان وردک، کاپیسا، پروان، لوگر، پنجشیر، بامیان، دایکندی، پکتیا، بلخ، جوزجان، سرپل، سمنگان، بغلان، بدخشان، تخار، فاریاب، کندز، نورستان، ننگرهار، کنر، لغمان، هرات، غور، خوست، پکتیکا، ارزگان، کندهار، هلمند، فراه و بادغیس).</t>
  </si>
  <si>
    <t>نصب سیستم چیله در 150 هکتار باغات انگور  در ولایات (کابل,غزنی, کاپیسا, پروان, لوگر, بلخ, جوزجان, سرپل, سمنگان, بغلان, بدخشان, تخار, فاریاب, کندز, لغمان، هرات,پکتیکا،  کندهار، هلمند، نیمروز، زابل، فراه و بادغیس).</t>
  </si>
  <si>
    <t>ساختن 492 واحد تولید کود کمپوست در ولایات (کابل,  پکتیا, بلخ, کندز, ننگرهار, هرات،  کندهار، فراه و بادغیس).</t>
  </si>
  <si>
    <t>اعمار 235 باب کشمش خانه هر کدام به ظرفیت 8 تن انگور در ولایات (کابل,غزنی, کاپیسا, پروان, لوگر, پکتیا, بلخ, جوزجان, سرپل, تخار, فاریاب, کندز, هرات, پکتیکا, کندهار, هلمند، فراه و بادغیس).</t>
  </si>
  <si>
    <t>توزیع 500 تن کود DAP برای دهاقین در صورت احداث باغهای جدید را نموده اند در 34 ولایت کشور</t>
  </si>
  <si>
    <t xml:space="preserve"> توزیع 3500 کیلو گرام تخم پسته در ولایات (بلخ, جوزجان, سرپل, سمنگان, بغلان, بدخشان, تخار, فاریاب, کندز, لغمان, هرات, غور, ارزگان, کندهار, فراه, بادغیس، کابل، دایکندی، میدان وردک، هلمند، زابل، نیمروز، لوکر، بکتیا، بکتیکا، خوست و غزنی).</t>
  </si>
  <si>
    <t>پیوند کردن نهال پسته در 215 هکتار باغ در ولایات (بلخ, جوزجان, سرپل, سمنگان, بغلان, بدخشان, تخار, فاریاب, کندز, لغمان, هرات, غور, ارزگان, کندهار, فراه, بادغیس، کابل، دایکندی، میدان وردک هلمند، زابل، نیمروز، لوکر، بکتیا ، بکتیکا، خوست وغزنی)</t>
  </si>
  <si>
    <t xml:space="preserve">احداث 489 قطعهً نمایشی زعفران در 34 ولایت کشور </t>
  </si>
  <si>
    <r>
      <t xml:space="preserve">ایجاد 12 باب سرد خانه کمپلکس عصری هریک به ظرفیت 500 متریک تن و ظرفیت مجموعی </t>
    </r>
    <r>
      <rPr>
        <sz val="16"/>
        <rFont val="Times New Roman"/>
        <family val="1"/>
      </rPr>
      <t>6000 متریک تن میشود که  به منظور نگهداری محصولات باغداری در 10 ولایت که شامل (غزنی، کاپیسا، پروان، میدان وردک، فاریاب، تخار، نیمروز، فراه، لوگر و پکتیا) در جریان یک سال و قرار است تا دو سال تکمیل و به بهره برداری سپرده میشود.</t>
    </r>
  </si>
  <si>
    <t>ایجاد  8 باب سردخانه عصری هریک به ظرفیت (5000) متریک تن که ظرفیت مجموعی آن به (40000) چهل هزار متریک تن  میرسد در6  ولایت شامل (کابل، هرات ، ننگرهار، کندز، کندهار و بلخ) در جریان یک سال و قرار است تا دو سال تکمیل و به بهره برداری سپرده شود.</t>
  </si>
  <si>
    <t>اعمار  (4) باب مسلخ عصری در ولایات کابل، بلخ، هرات و کندز که هرکدام دارای ظرفیت کشتار (500) راس بز و گوسفند و (100) راس گاو را در یک شفت کاری 8 ساعته را دارا میباشد.</t>
  </si>
  <si>
    <t>تولید 3 میلیون دوز واکسین های انتروتوکسیمیا، انترکس، بلک لیگ، مرغ مرگی، بروسلوز در لابراتوار مرکزی تولید واکسین (کابل)</t>
  </si>
  <si>
    <t>تهیه و خریداری 12 پایه یخچال سولری و 30 عدد بطری برای لابراتوار تشخیص امراض حیوانی مرکزو ولایات (بادغیس، هلمند، غزنی،میدان، لوگر، پکتیا، خوست، پروان، لغمان، بغلان، سرپل، کنر، ننگرهار، کاپیسا، بامیان، غور، هرات، بلخ، دایکندی، تخار و بدخشان).</t>
  </si>
  <si>
    <t>استخدام 81 کارمند صحی وترنری برای جمع آوری سمپل ها و ارسال آن به لابراتوار مرکزی حیوانی برای تشخیص امراض حیوانی و راپوردادن به OIE  در 8 ولایات ( بلخ ,جوزجان ,ننگرهار, کنر, لغمان ,هرات ,هلمند و کندهار).</t>
  </si>
  <si>
    <t>ایجاد و بهره برداری 60  فارم تجارتی مرغهای گوشتی 5000 قطعه یی در ولایات (کابل، ننگرهار، کندز، بلخ  ،کندهار، کنر، لغمان، پروان، لوگر، خوست، سمنگان، پکتیا، جوزجان، هلمند، هرات و فراه) و 10 فارم تجارتی مرغهای گوشتی  10000 قطعه یی  در ولایات (کابل، ننگرهار، کندز، بلخ ، و هرات ) با اعمار و تجهیز فارم تجارتی مرغهای گوشتی به سهمگیری سکتور خصوصی.</t>
  </si>
  <si>
    <t>ایجاد 80 باب فارم تولید ماهی گرم ابی و  ایجاد 2 عدد هیچری ماهی درولایات (خوست، بلخ، بغلان و کندز)</t>
  </si>
  <si>
    <t>تولید (1000000) میلیون چوچه ماهی بطور سالانه در ولایات (بلخ، بغلان، بدخشان، تخار، کندز، ننگرهار، لغمان و کندهار) و تولید (3000000) سه میلیون چوچه ماهی سالمون و همچنان تولید 100 متریک تن گوشت ماهی در سال در زون مرکز.</t>
  </si>
  <si>
    <t xml:space="preserve"> اعمار و تجهیز 29 باب مرکز جمع آوری شیر در  ولایات (کابل، لوگر، پروان، بلخ، هرات، کنر و کندهار).</t>
  </si>
  <si>
    <t xml:space="preserve"> توزیع 500 بسته های انکشافی زنبور داری غرض حمایت  زنبور داران در ولایات (ننگرهار، بلخ، هرات ، کندهار و پکتیا).</t>
  </si>
  <si>
    <t>حمایت و تجهیز 270 واحد ساحوی کلینیک وترنری و تربیه 9 نفر پاراویترنر</t>
  </si>
  <si>
    <r>
      <t>عرضه خدمات از طریق 270 واحد ساحوی کلنیک وترنری به 11550 یازده هزار پنجصدو پنجاه مالدار طبقه ذکور و 18480 هژده هزار چهارصدو هشتاد مالدار طبقه اناث در ولایات (کابل,</t>
    </r>
    <r>
      <rPr>
        <sz val="16"/>
        <rFont val="B. Nazanin‌"/>
      </rPr>
      <t xml:space="preserve"> وردگ, لوگر, بامیان,  پکتیا, بلخ, جوزجان, سرپل, بدخشان, تخار, فاریاب, کندز, ننگرهار, کنر, نورستان، هرات,  خوست, پکتیکا, ارزگان, کندهار, هلمند, فراه, بادغیس ,زابل، نیمروز، بغلان و پروان) و همچنان تربیه 9 نفر واجد شرایط کوچی به حیث پاراویترنر در ولایات (بغلان، بلخ، کابل، هرات، پروان و خوست).</t>
    </r>
  </si>
  <si>
    <t>تهیه وخریداری  تجهیزات 2 پایه  لابرتوار تغذیه حیوانی و خریداری 65 قلم تجهیزات لابراتوار القاح مصنوعی در مرکز و همچنان خریداری 30 قلم لوازم و تجهیزات فارم ماهی پروری بند قرغه ولایت کابل</t>
  </si>
  <si>
    <t xml:space="preserve"> تهیه وخریداری 311  تن خوراکه حیوانی در فارم های ولایات غور، بلخ ، جوزجان و مرکز.</t>
  </si>
  <si>
    <t xml:space="preserve">ایجاد مرکز  پروسس  وبسته بندی لبنیات به ظرفیت 30000 سی هزار لیتر شیر در روز در ولایت کابل </t>
  </si>
  <si>
    <t>اعمار 2 باب گدام خوراکه حیوانی در مناطق کوچی نشین در ولایت های هرات و کابل.</t>
  </si>
  <si>
    <t>ایجاد 213 قطعه نمایشی انواع اصلاح شده نباتاتِ خوراکه، علوفه جات و سبزیجات با عملیات زراعتی بهتر در ولایات کابل، پروان و لوگر.</t>
  </si>
  <si>
    <t>کشت 200 هکتار زمین با تخم های اصلاح شده علوفه جات جهت تولید خوراکه حیوانی در ولایات (بلخ ننگرهار و هرات).</t>
  </si>
  <si>
    <t>ایجاد سیستم آبیاری قطره یی برای 60000 هزار نهال پسته و اعمار یک باب تعمیر 6 اتاقه</t>
  </si>
  <si>
    <t>ایجاد سیستم آبیاری قطره یی برای 60000 شصت هزار نهال پسته و اعمار یک تعمیر 6 اتاقه برای دهاقین و نگهبانان و مسولین باغ پسته، حفر 3 حلقه چاه عمیق و نصب واترپمپ سولری و اعمار 5 ذخیره آب در ولسوالی دهدادی ولایت بلخ.</t>
  </si>
  <si>
    <t>تولید  2000000 دو میلیون نهال از طریق احیاء 217 جریب زمین قوریه در ولایات ( کابل، پروان، میدان وردک، پنجشیر، بامیان، کاپیسا، پکتیا، پکتیکا، ، دایکندی، هلمند، کندهار، هرات، بادغیس، فراه، غور، ننگرهار، لغمان، کنرها، بدخشان، تخار، بغلان، سمنگان، بلخ، جوزجان، سرپل ،کندز،لوگر) معه حفریک حلقه چاه عمیق، 2 کانتینر40 فوت ویک باب کانتینر20 فوت درولسوالی بگرامی ولایت کابل.</t>
  </si>
  <si>
    <t>احیاء و حفاظت 602.5 هکتار توسط بذر مستقیم رشقه للمی، تثبیت ریگ های روان در 100 هکتار، خریداری 3012.5 کیلوگرام تخم رشقه للمی و 200 کیلو گرام تخم گز تاغ سیلون سکساول و اتروپلکس بذر تخم علوفه در 602.5 هکتار و غرس قلمه گز در موازی 8 هکتار و ایجاد 9 انجمن و تدویر ورکشاپ برای 990 نفر در 9 ولایت (بلخ، جوزجان، سمنگان، غزنی، غور، فاریاب، کندز، میدان وردک و هرات).</t>
  </si>
  <si>
    <t>ایجاد 7 انجمن علفچرها و نباتات طبی حفر و نرم کاری زمین برای بذر تخم هنگ و غرس قلمه ریشه شیرین بویه به تعداد 1250000 یک میلیون دو صدو پنجاه هزار چاله در موازی 250  هکتار در 5 ولایت (سمنگان، بغلان، بلخ ، تخار و جوزجان)،  بذر 100 صد کیلوگرام تخم زیره در موزاری 100 صد هکتار در 2 ولایت (بدخشان و هرات)، تهیه 350 سه صدو پنجاه بسته کاری احیای و ارزش افزای هنگ شیرین بویه و زیره تهیه آب و ابیاری  1250000 یک میلیون دو صدو پنجاه هزار چاله های بذر شده تخم و غرس شده قلمه.</t>
  </si>
  <si>
    <t xml:space="preserve"> احیاء 180 هکتار کمر بند سبز معه  اعمار 1  شبکه  آبیاری و 3  برج برق و حفظ ومراقبت 1588 هکتار ساحات قبلی احیاء شده کمر بند سبز کابل</t>
  </si>
  <si>
    <t>اعمار  وتجهیز  2 باب قرنطین ستیشن در بنادر (میلک نیمروز و تورخم ننگرهار).</t>
  </si>
  <si>
    <t>تجهیز لابراتوار 13 باب قرنطین استیشن جهت آزمایشات لابراتواری در  بنادر کشور ( غلام خان خوست، شیرخان بندر کندز، اسلام قلعه و تورغندی هرات، حیرتان  بلخ، اسپین بولدک کندهار، میلاک نیمروز، تورخم ننگرهار، گمرگ زمینی ، بادام باغ ومیدان هوای کابل ).</t>
  </si>
  <si>
    <t xml:space="preserve">تکمیل وبهره برداری (1) باب موزیم نبانی </t>
  </si>
  <si>
    <t>اعمار وتجهیز (1) باب موزیم برای نمونه های امراض و آفات نباتی در بادام باغ جهت حفظ و نگهداری نمونه های جمع آوری شده از امراض و آفات نباتی از طریق سروی ملی  آفات و امراض.</t>
  </si>
  <si>
    <t xml:space="preserve">انتقال وذخیره مقدار 40000 چهل هزار تن گندم </t>
  </si>
  <si>
    <t>انتقال وذخیره باقیمانده 40000 چهل هزار متریک تن گندم کمکی کشور پاکستان به ذخایر کشور.</t>
  </si>
  <si>
    <t>ایجاد 25 مرکز مشوره دهی و اموزشی برای دهاقین در ولایات (کابل پروان، کاپیسا، بامیان، وردک، پکتیا، خوست، لوگر، جوزجان، سرپل، بلخ، سمنگان، بغلان، کندز، بدخشان، لغمان، ننگرهار، کنر، کندهار، هلمند، هرات، بادغیس، غور و فراه).</t>
  </si>
  <si>
    <t>اصلاح و بازنگری 8 سند تقنینی و 3 تفاهم نامه، تحلیل 3 پالیسی و 2 استراتیژی زراعتی و معاهدات ملی و بین الملل در سکتور زراعت.</t>
  </si>
  <si>
    <t>اعمار (1) باب مارکیت بمنظور بازاریابی محصولات زراعتی برای خانم های زراعت پیشه در ولایت ننگرهار.</t>
  </si>
  <si>
    <t>توزیع  96 بسته ابزار جمع آوری محصولات زراعتی برای خانم ها  در ولایت ننگرهار.</t>
  </si>
  <si>
    <t xml:space="preserve"> توزیع 380 صندوق  زنبور عسل برای   380 مستفیدین خانم  در ولایات (ننگرهار، فراه و بادغیس).</t>
  </si>
  <si>
    <t>توزیع 50 بسته وسایل مورد ضرورت صنایع دستی برای 50 خانم در ولایت کابل.</t>
  </si>
  <si>
    <t xml:space="preserve">  توزیع   40 فرد گوساله 2 دو ساله و6 شش ماه از نوع کنری برای 40 خانم روستاپی  در ولایت کابل.</t>
  </si>
  <si>
    <t xml:space="preserve">توزیع 34 قلم اجناس پروسس مواد غذائی  و500 پایه دستگاه خشک کننده افتابی سبزیجات برای 500 خانم بی بضاعت در ولایات ( کابل ،کاپیسا ،بدخشان ،تخار، کندز و هرات).  </t>
  </si>
  <si>
    <t>ایجاد  1885 باب سبزخانه کوچک هریک در ساحه یک بسوه یا بیشتر از آن درفصل زمستان  درولایات  (کابل,غزنی, کاپیسا, پروان, لوگر, پنجشیر, بامیان, دایکندی, پکتیا, بلخ, جوزجان, سرپل, سمنگان, بغلان, بدخشان, تخار, فاریاب, کندز, ننگرهار, کنر, لغمان, هرات, غور, کندهار, فراه و بادغیس).</t>
  </si>
  <si>
    <t>توزیع 700 بز شیری نسلی در ولایات (پکتیا، خوست، بلخ، کنر، کندز، هرات و کابل).</t>
  </si>
  <si>
    <t>تجهیز 6 باب مرکز جمع آوری شیر و ترنینگ 600 ششصد خانم گاو دار  در ولایات ( بلخ ،پروان ،کابل، لوگر ، ننگرهار و هرات) و همچنان فعال ساختن لابراتوار سپرم منجمد ولایت هرات.</t>
  </si>
  <si>
    <t>فیصدی پیشبرد 10 فیصد کار  فزیکی  سیلوها</t>
  </si>
  <si>
    <t>وزارت امور داخله ، وزارت اقتصاد</t>
  </si>
  <si>
    <t>ظرفیت سازی 485 نفر</t>
  </si>
  <si>
    <t>وزارت عدلیه و ادارات ذیربط در مطابقت اسناد مربوطه</t>
  </si>
  <si>
    <t>تجهیز وبهره برداری 6  باب مرکز جمع اوری شیر و تریننگ 600 خانم گاو دار</t>
  </si>
  <si>
    <t>تعدا قرانطین های تجهیز شده</t>
  </si>
  <si>
    <t>توزیع 660428200 ششصد شصت ملیون و چهارصد بیست  هشت هزار دو صد افغانی قرضه های زراعتی به  دهاقین، مالداران و متشبثین سکتور زراعت در سطح کشور.</t>
  </si>
  <si>
    <t xml:space="preserve">توزیع مبلع 660428200 افغانی قرضه </t>
  </si>
  <si>
    <t>مقدار قرضه های زراعتی توزیع شده</t>
  </si>
</sst>
</file>

<file path=xl/styles.xml><?xml version="1.0" encoding="utf-8"?>
<styleSheet xmlns="http://schemas.openxmlformats.org/spreadsheetml/2006/main">
  <numFmts count="3">
    <numFmt numFmtId="43" formatCode="_(* #,##0.00_);_(* \(#,##0.00\);_(* &quot;-&quot;??_);_(@_)"/>
    <numFmt numFmtId="164" formatCode="_-* #,##0.00_-;_-* #,##0.00\-;_-* &quot;-&quot;??_-;_-@_-"/>
    <numFmt numFmtId="165" formatCode="#,##0.00_ ;\-#,##0.00\ "/>
  </numFmts>
  <fonts count="24">
    <font>
      <sz val="11"/>
      <color theme="1"/>
      <name val="Calibri"/>
      <family val="2"/>
      <scheme val="minor"/>
    </font>
    <font>
      <sz val="11"/>
      <color indexed="8"/>
      <name val="Calibri"/>
      <family val="2"/>
    </font>
    <font>
      <sz val="10"/>
      <name val="Arial"/>
      <family val="2"/>
    </font>
    <font>
      <sz val="14"/>
      <name val="B Nazanin"/>
      <charset val="178"/>
    </font>
    <font>
      <b/>
      <sz val="14"/>
      <name val="B Nazanin"/>
      <charset val="178"/>
    </font>
    <font>
      <b/>
      <sz val="16"/>
      <name val="B Nazanin"/>
      <charset val="178"/>
    </font>
    <font>
      <sz val="16"/>
      <name val="B Nazanin"/>
      <charset val="178"/>
    </font>
    <font>
      <sz val="16"/>
      <name val="Times New Roman"/>
      <family val="1"/>
    </font>
    <font>
      <sz val="16"/>
      <name val="Calibri"/>
      <family val="2"/>
    </font>
    <font>
      <sz val="11"/>
      <name val="Calibri"/>
      <family val="2"/>
      <scheme val="minor"/>
    </font>
    <font>
      <sz val="14"/>
      <name val="Calibri"/>
      <family val="2"/>
      <scheme val="minor"/>
    </font>
    <font>
      <sz val="12"/>
      <name val="Calibri"/>
      <family val="2"/>
      <scheme val="minor"/>
    </font>
    <font>
      <b/>
      <sz val="11"/>
      <name val="Calibri"/>
      <family val="2"/>
      <scheme val="minor"/>
    </font>
    <font>
      <b/>
      <sz val="20"/>
      <color theme="1"/>
      <name val="B Nazanin"/>
      <charset val="178"/>
    </font>
    <font>
      <sz val="20"/>
      <color theme="1"/>
      <name val="Calibri"/>
      <family val="2"/>
      <scheme val="minor"/>
    </font>
    <font>
      <sz val="20"/>
      <color theme="1"/>
      <name val="B Nazanin"/>
      <charset val="178"/>
    </font>
    <font>
      <sz val="16"/>
      <name val="B Nazanin"/>
    </font>
    <font>
      <sz val="16"/>
      <name val="Calibri"/>
      <family val="2"/>
      <scheme val="minor"/>
    </font>
    <font>
      <sz val="16"/>
      <name val="B. Nazanin‌"/>
    </font>
    <font>
      <b/>
      <sz val="18"/>
      <name val="B Nazanin"/>
      <charset val="178"/>
    </font>
    <font>
      <b/>
      <sz val="36"/>
      <name val="B Nazanin"/>
      <charset val="178"/>
    </font>
    <font>
      <b/>
      <sz val="22"/>
      <name val="B Nazanin"/>
      <charset val="178"/>
    </font>
    <font>
      <b/>
      <sz val="26"/>
      <name val="Calibri"/>
      <family val="2"/>
      <scheme val="minor"/>
    </font>
    <font>
      <b/>
      <sz val="20"/>
      <name val="B Nazanin"/>
      <charset val="17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cellStyleXfs>
  <cellXfs count="180">
    <xf numFmtId="0" fontId="0" fillId="0" borderId="0" xfId="0"/>
    <xf numFmtId="0" fontId="9" fillId="0" borderId="0" xfId="0" applyFont="1" applyBorder="1" applyAlignment="1">
      <alignment vertical="center"/>
    </xf>
    <xf numFmtId="0" fontId="9" fillId="0" borderId="0" xfId="0" applyFont="1" applyBorder="1" applyAlignment="1">
      <alignment horizontal="right" vertical="center"/>
    </xf>
    <xf numFmtId="0" fontId="10" fillId="0" borderId="0" xfId="0" applyFont="1" applyFill="1" applyBorder="1" applyAlignment="1">
      <alignment horizontal="right" vertical="center"/>
    </xf>
    <xf numFmtId="0" fontId="10" fillId="0" borderId="0" xfId="0" applyFont="1" applyBorder="1" applyAlignment="1">
      <alignment horizontal="right" vertical="center"/>
    </xf>
    <xf numFmtId="0" fontId="11" fillId="0" borderId="0" xfId="0" applyFont="1" applyBorder="1" applyAlignment="1">
      <alignment horizontal="right"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0" fillId="0" borderId="0" xfId="0" applyBorder="1" applyAlignment="1">
      <alignment horizontal="center" wrapText="1"/>
    </xf>
    <xf numFmtId="0" fontId="12" fillId="0" borderId="0" xfId="0" applyFont="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0" fontId="14" fillId="0" borderId="0" xfId="0" applyFont="1" applyBorder="1" applyAlignment="1">
      <alignment horizontal="center" wrapText="1"/>
    </xf>
    <xf numFmtId="0" fontId="13" fillId="4" borderId="9" xfId="0" applyFont="1" applyFill="1" applyBorder="1" applyAlignment="1">
      <alignment wrapText="1"/>
    </xf>
    <xf numFmtId="0" fontId="13" fillId="4" borderId="10" xfId="0" applyFont="1" applyFill="1" applyBorder="1" applyAlignment="1">
      <alignment horizontal="center" wrapText="1"/>
    </xf>
    <xf numFmtId="0" fontId="13" fillId="4" borderId="11" xfId="0" applyFont="1" applyFill="1" applyBorder="1" applyAlignment="1">
      <alignment horizontal="center" wrapText="1"/>
    </xf>
    <xf numFmtId="0" fontId="15" fillId="4" borderId="12" xfId="0" applyFont="1" applyFill="1" applyBorder="1" applyAlignment="1">
      <alignment wrapText="1"/>
    </xf>
    <xf numFmtId="4" fontId="13" fillId="3" borderId="13" xfId="0" applyNumberFormat="1" applyFont="1" applyFill="1" applyBorder="1" applyAlignment="1">
      <alignment horizontal="center" vertical="center" wrapText="1"/>
    </xf>
    <xf numFmtId="0" fontId="15" fillId="4" borderId="15" xfId="0" applyFont="1" applyFill="1" applyBorder="1" applyAlignment="1">
      <alignment wrapText="1"/>
    </xf>
    <xf numFmtId="4" fontId="13" fillId="3" borderId="16" xfId="0" applyNumberFormat="1" applyFont="1" applyFill="1" applyBorder="1" applyAlignment="1">
      <alignment horizontal="center" vertical="center" wrapText="1"/>
    </xf>
    <xf numFmtId="0" fontId="15" fillId="4" borderId="18" xfId="0" applyFont="1" applyFill="1" applyBorder="1" applyAlignment="1">
      <alignment wrapText="1"/>
    </xf>
    <xf numFmtId="4" fontId="13" fillId="3" borderId="19" xfId="0" applyNumberFormat="1" applyFont="1" applyFill="1" applyBorder="1" applyAlignment="1">
      <alignment horizontal="center" vertical="center" wrapText="1"/>
    </xf>
    <xf numFmtId="0" fontId="13" fillId="4" borderId="21" xfId="0" applyFont="1" applyFill="1" applyBorder="1" applyAlignment="1">
      <alignment wrapText="1"/>
    </xf>
    <xf numFmtId="4" fontId="13" fillId="3" borderId="10" xfId="0" applyNumberFormat="1" applyFont="1" applyFill="1" applyBorder="1" applyAlignment="1">
      <alignment horizontal="center" vertical="center" wrapText="1"/>
    </xf>
    <xf numFmtId="0" fontId="6" fillId="3" borderId="1" xfId="0" applyNumberFormat="1" applyFont="1" applyFill="1" applyBorder="1" applyAlignment="1">
      <alignment horizontal="right" vertical="center" wrapText="1" readingOrder="2"/>
    </xf>
    <xf numFmtId="0" fontId="6" fillId="3" borderId="1" xfId="0" applyFont="1" applyFill="1" applyBorder="1" applyAlignment="1">
      <alignment horizontal="center" vertical="center" wrapText="1" readingOrder="2"/>
    </xf>
    <xf numFmtId="0" fontId="3" fillId="0" borderId="0" xfId="0" applyFont="1" applyFill="1" applyBorder="1" applyAlignment="1">
      <alignment horizontal="right" vertical="center" wrapText="1"/>
    </xf>
    <xf numFmtId="0" fontId="6" fillId="0" borderId="2" xfId="0" applyFont="1" applyBorder="1" applyAlignment="1">
      <alignment horizontal="right" vertical="center" wrapText="1" indent="1"/>
    </xf>
    <xf numFmtId="0" fontId="6" fillId="3" borderId="2" xfId="0" applyFont="1" applyFill="1" applyBorder="1" applyAlignment="1">
      <alignment horizontal="right" vertical="center" wrapText="1" indent="1"/>
    </xf>
    <xf numFmtId="0" fontId="6" fillId="3" borderId="1" xfId="0" applyNumberFormat="1" applyFont="1" applyFill="1" applyBorder="1" applyAlignment="1">
      <alignment horizontal="right" vertical="center" wrapText="1" indent="1" readingOrder="2"/>
    </xf>
    <xf numFmtId="2" fontId="13" fillId="3" borderId="13" xfId="0" applyNumberFormat="1" applyFont="1" applyFill="1" applyBorder="1" applyAlignment="1">
      <alignment horizontal="center" vertical="center" wrapText="1"/>
    </xf>
    <xf numFmtId="9" fontId="13" fillId="3" borderId="14" xfId="5" applyFont="1" applyFill="1" applyBorder="1" applyAlignment="1">
      <alignment horizontal="center" vertical="center" wrapText="1"/>
    </xf>
    <xf numFmtId="9" fontId="13" fillId="3" borderId="17" xfId="5" applyFont="1" applyFill="1" applyBorder="1" applyAlignment="1">
      <alignment horizontal="center" vertical="center" wrapText="1"/>
    </xf>
    <xf numFmtId="9" fontId="13" fillId="3" borderId="20" xfId="5" applyFont="1" applyFill="1" applyBorder="1" applyAlignment="1">
      <alignment horizontal="center" vertical="center" wrapText="1"/>
    </xf>
    <xf numFmtId="0" fontId="17" fillId="0" borderId="1" xfId="0" applyNumberFormat="1" applyFont="1" applyFill="1" applyBorder="1" applyAlignment="1">
      <alignment horizontal="right" vertical="center" wrapText="1" indent="1" readingOrder="2"/>
    </xf>
    <xf numFmtId="0" fontId="8" fillId="0" borderId="1" xfId="0" applyNumberFormat="1" applyFont="1" applyFill="1" applyBorder="1" applyAlignment="1">
      <alignment horizontal="right" vertical="center" wrapText="1" indent="1" readingOrder="2"/>
    </xf>
    <xf numFmtId="0" fontId="17" fillId="0" borderId="1" xfId="0" applyNumberFormat="1" applyFont="1" applyFill="1" applyBorder="1" applyAlignment="1">
      <alignment horizontal="right" vertical="center" wrapText="1" readingOrder="2"/>
    </xf>
    <xf numFmtId="0" fontId="17" fillId="0" borderId="1" xfId="0" applyFont="1" applyFill="1" applyBorder="1" applyAlignment="1">
      <alignment horizontal="center" vertical="center" wrapText="1" readingOrder="2"/>
    </xf>
    <xf numFmtId="9" fontId="17" fillId="3" borderId="1" xfId="5" applyFont="1" applyFill="1" applyBorder="1" applyAlignment="1">
      <alignment horizontal="center" vertical="center" wrapText="1"/>
    </xf>
    <xf numFmtId="0" fontId="6" fillId="0" borderId="1" xfId="0" applyFont="1" applyFill="1" applyBorder="1" applyAlignment="1">
      <alignment horizontal="right" vertical="center" wrapText="1" readingOrder="2"/>
    </xf>
    <xf numFmtId="0" fontId="6" fillId="0" borderId="1" xfId="0" applyFont="1" applyFill="1" applyBorder="1" applyAlignment="1">
      <alignment horizontal="center" vertical="center" wrapText="1" readingOrder="2"/>
    </xf>
    <xf numFmtId="0" fontId="6" fillId="0" borderId="1" xfId="0" applyNumberFormat="1" applyFont="1" applyFill="1" applyBorder="1" applyAlignment="1">
      <alignment horizontal="right" vertical="center" wrapText="1" indent="1" readingOrder="2"/>
    </xf>
    <xf numFmtId="0" fontId="17" fillId="3" borderId="1" xfId="5" applyNumberFormat="1" applyFont="1" applyFill="1" applyBorder="1" applyAlignment="1">
      <alignment horizontal="center" vertical="center" wrapText="1" readingOrder="2"/>
    </xf>
    <xf numFmtId="0" fontId="6" fillId="0" borderId="1" xfId="0" applyNumberFormat="1" applyFont="1" applyFill="1" applyBorder="1" applyAlignment="1">
      <alignment horizontal="center" vertical="center" wrapText="1" readingOrder="2"/>
    </xf>
    <xf numFmtId="0" fontId="6" fillId="0" borderId="2" xfId="0" applyFont="1" applyBorder="1" applyAlignment="1">
      <alignment vertical="center" wrapText="1"/>
    </xf>
    <xf numFmtId="0" fontId="6" fillId="3" borderId="2" xfId="0" applyFont="1" applyFill="1" applyBorder="1" applyAlignment="1">
      <alignment vertical="center" wrapText="1"/>
    </xf>
    <xf numFmtId="3" fontId="6" fillId="3" borderId="1" xfId="0" applyNumberFormat="1" applyFont="1" applyFill="1" applyBorder="1" applyAlignment="1">
      <alignment horizontal="right" vertical="center" wrapText="1" indent="1" readingOrder="2"/>
    </xf>
    <xf numFmtId="9" fontId="6" fillId="0" borderId="1" xfId="5" applyFont="1" applyFill="1" applyBorder="1" applyAlignment="1">
      <alignment horizontal="right" vertical="center" wrapText="1" indent="1"/>
    </xf>
    <xf numFmtId="0" fontId="6" fillId="0" borderId="1" xfId="0" applyFont="1" applyBorder="1" applyAlignment="1">
      <alignment horizontal="right" vertical="center" wrapText="1" indent="1" readingOrder="2"/>
    </xf>
    <xf numFmtId="0" fontId="17" fillId="0" borderId="1" xfId="0" applyNumberFormat="1" applyFont="1" applyFill="1" applyBorder="1" applyAlignment="1">
      <alignment horizontal="center" vertical="center" wrapText="1" readingOrder="2"/>
    </xf>
    <xf numFmtId="0" fontId="17" fillId="0" borderId="1" xfId="0" applyFont="1" applyBorder="1" applyAlignment="1">
      <alignment horizontal="center" vertical="center" wrapText="1"/>
    </xf>
    <xf numFmtId="0" fontId="4" fillId="4" borderId="4" xfId="0" applyFont="1" applyFill="1" applyBorder="1" applyAlignment="1">
      <alignment horizontal="right" vertical="center"/>
    </xf>
    <xf numFmtId="3" fontId="6" fillId="3" borderId="1" xfId="0" applyNumberFormat="1" applyFont="1" applyFill="1" applyBorder="1" applyAlignment="1">
      <alignment horizontal="right" vertical="center" wrapText="1" readingOrder="2"/>
    </xf>
    <xf numFmtId="0" fontId="6" fillId="0" borderId="2" xfId="0" applyFont="1" applyBorder="1" applyAlignment="1">
      <alignment vertical="center" wrapText="1" readingOrder="2"/>
    </xf>
    <xf numFmtId="0" fontId="6" fillId="0" borderId="1" xfId="0" applyFont="1" applyFill="1" applyBorder="1" applyAlignment="1">
      <alignment horizontal="right" vertical="center" wrapText="1" indent="1"/>
    </xf>
    <xf numFmtId="0" fontId="6" fillId="0" borderId="1" xfId="0" applyFont="1" applyFill="1" applyBorder="1" applyAlignment="1">
      <alignment horizontal="right" vertical="center" wrapText="1"/>
    </xf>
    <xf numFmtId="0" fontId="16" fillId="0" borderId="1" xfId="0" applyNumberFormat="1" applyFont="1" applyFill="1" applyBorder="1" applyAlignment="1">
      <alignment horizontal="right" vertical="center" wrapText="1" indent="1" readingOrder="2"/>
    </xf>
    <xf numFmtId="0" fontId="6" fillId="3" borderId="1" xfId="0" applyNumberFormat="1" applyFont="1" applyFill="1" applyBorder="1" applyAlignment="1">
      <alignment horizontal="center" vertical="center" wrapText="1" readingOrder="2"/>
    </xf>
    <xf numFmtId="0" fontId="6" fillId="2"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right" vertical="center" wrapText="1" readingOrder="2"/>
    </xf>
    <xf numFmtId="0" fontId="3" fillId="3" borderId="1" xfId="0" applyNumberFormat="1" applyFont="1" applyFill="1" applyBorder="1" applyAlignment="1">
      <alignment horizontal="right" vertical="center" wrapText="1" readingOrder="2"/>
    </xf>
    <xf numFmtId="0" fontId="3" fillId="0" borderId="1" xfId="0" applyFont="1" applyFill="1" applyBorder="1" applyAlignment="1">
      <alignment horizontal="center" vertical="center" wrapText="1" readingOrder="2"/>
    </xf>
    <xf numFmtId="9" fontId="3" fillId="3" borderId="1" xfId="5" applyFont="1" applyFill="1" applyBorder="1" applyAlignment="1">
      <alignment horizontal="center" vertical="center" wrapText="1"/>
    </xf>
    <xf numFmtId="0" fontId="3" fillId="0" borderId="2" xfId="0" applyFont="1" applyBorder="1" applyAlignment="1">
      <alignment vertical="center" wrapText="1"/>
    </xf>
    <xf numFmtId="0" fontId="5" fillId="4" borderId="4" xfId="0" applyFont="1" applyFill="1" applyBorder="1" applyAlignment="1">
      <alignment horizontal="right" vertical="center"/>
    </xf>
    <xf numFmtId="0" fontId="5" fillId="4" borderId="15" xfId="0" applyFont="1" applyFill="1" applyBorder="1" applyAlignment="1">
      <alignment horizontal="right" vertical="center"/>
    </xf>
    <xf numFmtId="0" fontId="6" fillId="0" borderId="2" xfId="0" applyFont="1" applyFill="1" applyBorder="1" applyAlignment="1">
      <alignment horizontal="right" vertical="center" wrapText="1" indent="1"/>
    </xf>
    <xf numFmtId="0" fontId="17" fillId="3" borderId="1" xfId="0" applyNumberFormat="1" applyFont="1" applyFill="1" applyBorder="1" applyAlignment="1">
      <alignment horizontal="right" vertical="center" wrapText="1" indent="1" readingOrder="2"/>
    </xf>
    <xf numFmtId="0" fontId="17" fillId="0" borderId="1" xfId="0" applyNumberFormat="1" applyFont="1" applyFill="1" applyBorder="1" applyAlignment="1">
      <alignment horizontal="right" vertical="center" wrapText="1" indent="2" readingOrder="2"/>
    </xf>
    <xf numFmtId="0" fontId="6" fillId="0" borderId="2" xfId="0" applyFont="1" applyBorder="1" applyAlignment="1">
      <alignment horizontal="right" vertical="center" wrapText="1" indent="1" readingOrder="2"/>
    </xf>
    <xf numFmtId="0" fontId="6" fillId="0" borderId="1" xfId="0" applyFont="1" applyBorder="1" applyAlignment="1">
      <alignment horizontal="right" vertical="center" wrapText="1" indent="1"/>
    </xf>
    <xf numFmtId="0" fontId="6" fillId="3" borderId="1" xfId="0" applyFont="1" applyFill="1" applyBorder="1" applyAlignment="1">
      <alignment horizontal="right" vertical="center" wrapText="1" indent="1"/>
    </xf>
    <xf numFmtId="0" fontId="6" fillId="3" borderId="24" xfId="0" applyNumberFormat="1" applyFont="1" applyFill="1" applyBorder="1" applyAlignment="1">
      <alignment horizontal="right" vertical="center" wrapText="1" indent="1" readingOrder="2"/>
    </xf>
    <xf numFmtId="0" fontId="6" fillId="0" borderId="40" xfId="0" applyFont="1" applyBorder="1" applyAlignment="1">
      <alignment horizontal="right" vertical="center" wrapText="1" indent="1"/>
    </xf>
    <xf numFmtId="0" fontId="6" fillId="3" borderId="40" xfId="0" applyFont="1" applyFill="1" applyBorder="1" applyAlignment="1">
      <alignment horizontal="right" vertical="center" wrapText="1" indent="1"/>
    </xf>
    <xf numFmtId="0" fontId="6" fillId="0" borderId="24" xfId="0" applyFont="1" applyFill="1" applyBorder="1" applyAlignment="1">
      <alignment horizontal="right" vertical="center" wrapText="1" indent="1"/>
    </xf>
    <xf numFmtId="0" fontId="6" fillId="0" borderId="24" xfId="0" applyFont="1" applyFill="1" applyBorder="1" applyAlignment="1">
      <alignment horizontal="right" vertical="center" wrapText="1" indent="1" readingOrder="2"/>
    </xf>
    <xf numFmtId="3" fontId="6" fillId="0" borderId="24" xfId="0" applyNumberFormat="1" applyFont="1" applyFill="1" applyBorder="1" applyAlignment="1">
      <alignment horizontal="right" vertical="center" wrapText="1" indent="1" readingOrder="2"/>
    </xf>
    <xf numFmtId="0" fontId="6" fillId="0" borderId="1" xfId="0" applyFont="1" applyBorder="1" applyAlignment="1">
      <alignment horizontal="center" vertical="center" wrapText="1"/>
    </xf>
    <xf numFmtId="0" fontId="6" fillId="0" borderId="1" xfId="0" applyNumberFormat="1" applyFont="1" applyFill="1" applyBorder="1" applyAlignment="1">
      <alignment horizontal="right" vertical="center" wrapText="1" readingOrder="2"/>
    </xf>
    <xf numFmtId="0" fontId="6" fillId="0" borderId="1" xfId="0" applyNumberFormat="1" applyFont="1" applyFill="1" applyBorder="1" applyAlignment="1">
      <alignment horizontal="right" vertical="center" wrapText="1" readingOrder="2"/>
    </xf>
    <xf numFmtId="0" fontId="6" fillId="0" borderId="1" xfId="0" applyNumberFormat="1" applyFont="1" applyBorder="1" applyAlignment="1">
      <alignment horizontal="center" vertical="center" wrapText="1" readingOrder="2"/>
    </xf>
    <xf numFmtId="0" fontId="6" fillId="0" borderId="1" xfId="0" applyFont="1" applyBorder="1" applyAlignment="1">
      <alignment horizontal="right" vertical="center" wrapText="1" readingOrder="2"/>
    </xf>
    <xf numFmtId="0" fontId="6" fillId="0" borderId="1" xfId="0" applyNumberFormat="1" applyFont="1" applyBorder="1" applyAlignment="1">
      <alignment horizontal="center" vertical="center" wrapText="1"/>
    </xf>
    <xf numFmtId="0" fontId="6" fillId="0" borderId="1" xfId="0" applyNumberFormat="1" applyFont="1" applyBorder="1" applyAlignment="1">
      <alignment vertical="center" wrapText="1"/>
    </xf>
    <xf numFmtId="0" fontId="9" fillId="0" borderId="0" xfId="0" applyFont="1" applyBorder="1" applyAlignment="1"/>
    <xf numFmtId="0" fontId="23" fillId="4" borderId="22" xfId="0" applyFont="1" applyFill="1" applyBorder="1" applyAlignment="1">
      <alignment horizontal="center" vertical="center" wrapText="1" readingOrder="2"/>
    </xf>
    <xf numFmtId="0" fontId="23" fillId="4" borderId="23" xfId="0" applyFont="1" applyFill="1" applyBorder="1" applyAlignment="1">
      <alignment horizontal="center" vertical="center" wrapText="1" readingOrder="2"/>
    </xf>
    <xf numFmtId="0" fontId="9" fillId="0" borderId="0" xfId="0" applyFont="1" applyBorder="1" applyAlignment="1">
      <alignment horizontal="center" wrapText="1"/>
    </xf>
    <xf numFmtId="0" fontId="9" fillId="0" borderId="0" xfId="0" applyFont="1" applyBorder="1" applyAlignment="1">
      <alignment horizontal="center"/>
    </xf>
    <xf numFmtId="0" fontId="23" fillId="4" borderId="5" xfId="0" applyFont="1" applyFill="1" applyBorder="1" applyAlignment="1">
      <alignment horizontal="center" vertical="center" wrapText="1"/>
    </xf>
    <xf numFmtId="165" fontId="23" fillId="3" borderId="6" xfId="0" applyNumberFormat="1" applyFont="1" applyFill="1" applyBorder="1" applyAlignment="1">
      <alignment horizontal="center" vertical="center" wrapText="1"/>
    </xf>
    <xf numFmtId="0" fontId="23" fillId="4" borderId="7" xfId="0" applyFont="1" applyFill="1" applyBorder="1" applyAlignment="1">
      <alignment horizontal="center" vertical="center" wrapText="1"/>
    </xf>
    <xf numFmtId="39" fontId="23" fillId="3" borderId="3" xfId="0" applyNumberFormat="1" applyFont="1" applyFill="1" applyBorder="1" applyAlignment="1">
      <alignment horizontal="center" vertical="center" wrapText="1"/>
    </xf>
    <xf numFmtId="0" fontId="23" fillId="4" borderId="8" xfId="0" applyFont="1" applyFill="1" applyBorder="1" applyAlignment="1">
      <alignment horizontal="center" vertical="center" wrapText="1"/>
    </xf>
    <xf numFmtId="0" fontId="5" fillId="0" borderId="2" xfId="0" applyFont="1" applyBorder="1" applyAlignment="1">
      <alignment vertical="center" wrapText="1" readingOrder="2"/>
    </xf>
    <xf numFmtId="0" fontId="5" fillId="0" borderId="26" xfId="0" applyFont="1" applyBorder="1" applyAlignment="1">
      <alignment vertical="center" wrapText="1" readingOrder="2"/>
    </xf>
    <xf numFmtId="0" fontId="6" fillId="3" borderId="1" xfId="0" applyFont="1" applyFill="1" applyBorder="1" applyAlignment="1">
      <alignment horizontal="right" vertical="center" wrapText="1" readingOrder="2"/>
    </xf>
    <xf numFmtId="0" fontId="6" fillId="0" borderId="1" xfId="0" applyFont="1" applyBorder="1" applyAlignment="1">
      <alignment horizontal="center" vertical="center" wrapText="1"/>
    </xf>
    <xf numFmtId="0" fontId="6" fillId="0" borderId="2" xfId="0" applyNumberFormat="1" applyFont="1" applyFill="1" applyBorder="1" applyAlignment="1">
      <alignment horizontal="center" vertical="center" wrapText="1" readingOrder="2"/>
    </xf>
    <xf numFmtId="0" fontId="6" fillId="0" borderId="26" xfId="0" applyNumberFormat="1" applyFont="1" applyFill="1" applyBorder="1" applyAlignment="1">
      <alignment horizontal="center" vertical="center" wrapText="1" readingOrder="2"/>
    </xf>
    <xf numFmtId="0" fontId="6" fillId="0" borderId="25" xfId="0" applyNumberFormat="1" applyFont="1" applyFill="1" applyBorder="1" applyAlignment="1">
      <alignment horizontal="center" vertical="center" wrapText="1" readingOrder="2"/>
    </xf>
    <xf numFmtId="0" fontId="6" fillId="0" borderId="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readingOrder="2"/>
    </xf>
    <xf numFmtId="0" fontId="6" fillId="0" borderId="26" xfId="0" applyFont="1" applyBorder="1" applyAlignment="1">
      <alignment horizontal="center" vertical="center" wrapText="1" readingOrder="2"/>
    </xf>
    <xf numFmtId="0" fontId="6" fillId="0" borderId="25" xfId="0" applyFont="1" applyBorder="1" applyAlignment="1">
      <alignment horizontal="center" vertical="center" wrapText="1" readingOrder="2"/>
    </xf>
    <xf numFmtId="0" fontId="17" fillId="0" borderId="2" xfId="0" applyNumberFormat="1" applyFont="1" applyFill="1" applyBorder="1" applyAlignment="1">
      <alignment horizontal="center" vertical="center" wrapText="1" readingOrder="2"/>
    </xf>
    <xf numFmtId="0" fontId="17" fillId="0" borderId="26" xfId="0" applyNumberFormat="1" applyFont="1" applyFill="1" applyBorder="1" applyAlignment="1">
      <alignment horizontal="center" vertical="center" wrapText="1" readingOrder="2"/>
    </xf>
    <xf numFmtId="0" fontId="17" fillId="0" borderId="25" xfId="0" applyNumberFormat="1" applyFont="1" applyFill="1" applyBorder="1" applyAlignment="1">
      <alignment horizontal="center" vertical="center" wrapText="1" readingOrder="2"/>
    </xf>
    <xf numFmtId="0" fontId="6" fillId="0" borderId="2"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13" fillId="4" borderId="43" xfId="0" applyFont="1" applyFill="1" applyBorder="1" applyAlignment="1">
      <alignment horizontal="center" vertical="center" wrapText="1" readingOrder="2"/>
    </xf>
    <xf numFmtId="0" fontId="13" fillId="4" borderId="34" xfId="0" applyFont="1" applyFill="1" applyBorder="1" applyAlignment="1">
      <alignment horizontal="center" vertical="center" wrapText="1" readingOrder="2"/>
    </xf>
    <xf numFmtId="0" fontId="13" fillId="4" borderId="35" xfId="0" applyFont="1" applyFill="1" applyBorder="1" applyAlignment="1">
      <alignment horizontal="center" vertical="center" wrapText="1" readingOrder="2"/>
    </xf>
    <xf numFmtId="0" fontId="20" fillId="0" borderId="36" xfId="0" applyFont="1" applyBorder="1" applyAlignment="1">
      <alignment horizontal="center" vertical="center"/>
    </xf>
    <xf numFmtId="0" fontId="20" fillId="0" borderId="26" xfId="0" applyFont="1" applyBorder="1" applyAlignment="1">
      <alignment horizontal="center" vertical="center"/>
    </xf>
    <xf numFmtId="0" fontId="20" fillId="0" borderId="37" xfId="0" applyFont="1" applyBorder="1" applyAlignment="1">
      <alignment horizontal="center" vertical="center"/>
    </xf>
    <xf numFmtId="0" fontId="19" fillId="6" borderId="27"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4" borderId="38" xfId="0" applyFont="1" applyFill="1" applyBorder="1" applyAlignment="1">
      <alignment horizontal="center" vertical="center" textRotation="90" wrapText="1"/>
    </xf>
    <xf numFmtId="0" fontId="19" fillId="4" borderId="16" xfId="0" applyFont="1" applyFill="1" applyBorder="1" applyAlignment="1">
      <alignment horizontal="center" vertical="center" textRotation="90" wrapText="1"/>
    </xf>
    <xf numFmtId="0" fontId="19" fillId="4" borderId="5" xfId="0" applyFont="1" applyFill="1" applyBorder="1" applyAlignment="1">
      <alignment horizontal="center" vertical="center" textRotation="90" wrapText="1"/>
    </xf>
    <xf numFmtId="0" fontId="20" fillId="0" borderId="39" xfId="0" applyFont="1" applyBorder="1" applyAlignment="1">
      <alignment horizontal="center" vertical="center" wrapText="1"/>
    </xf>
    <xf numFmtId="0" fontId="20" fillId="0" borderId="39" xfId="0" applyFont="1" applyBorder="1" applyAlignment="1">
      <alignment horizontal="center" vertical="center"/>
    </xf>
    <xf numFmtId="0" fontId="19" fillId="4" borderId="27"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31" xfId="0" applyFont="1" applyFill="1" applyBorder="1" applyAlignment="1">
      <alignment horizontal="center" vertical="center" textRotation="90" wrapText="1"/>
    </xf>
    <xf numFmtId="0" fontId="19" fillId="4" borderId="1" xfId="0" applyFont="1" applyFill="1" applyBorder="1" applyAlignment="1">
      <alignment horizontal="center" vertical="center" textRotation="90" wrapText="1"/>
    </xf>
    <xf numFmtId="0" fontId="19" fillId="4" borderId="6" xfId="0" applyFont="1" applyFill="1" applyBorder="1" applyAlignment="1">
      <alignment horizontal="center" vertical="center" textRotation="90" wrapText="1"/>
    </xf>
    <xf numFmtId="0" fontId="19" fillId="4" borderId="3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22" fillId="0" borderId="44" xfId="0" applyFont="1" applyBorder="1" applyAlignment="1">
      <alignment horizontal="center" vertical="center"/>
    </xf>
    <xf numFmtId="39" fontId="23" fillId="3" borderId="32" xfId="2" applyNumberFormat="1" applyFont="1" applyFill="1" applyBorder="1" applyAlignment="1">
      <alignment horizontal="center" vertical="center" wrapText="1"/>
    </xf>
    <xf numFmtId="39" fontId="23" fillId="3" borderId="8" xfId="2" applyNumberFormat="1" applyFont="1" applyFill="1" applyBorder="1" applyAlignment="1">
      <alignment horizontal="center" vertical="center" wrapText="1"/>
    </xf>
    <xf numFmtId="39" fontId="23" fillId="3" borderId="33" xfId="2" applyNumberFormat="1" applyFont="1" applyFill="1" applyBorder="1" applyAlignment="1">
      <alignment horizontal="center" vertical="center" wrapText="1"/>
    </xf>
    <xf numFmtId="0" fontId="17" fillId="0" borderId="26" xfId="0" applyNumberFormat="1" applyFont="1" applyFill="1" applyBorder="1" applyAlignment="1">
      <alignment horizontal="right" vertical="center" wrapText="1" indent="1" readingOrder="2"/>
    </xf>
    <xf numFmtId="0" fontId="17" fillId="0" borderId="25" xfId="0" applyNumberFormat="1" applyFont="1" applyFill="1" applyBorder="1" applyAlignment="1">
      <alignment horizontal="right" vertical="center" wrapText="1" indent="1" readingOrder="2"/>
    </xf>
    <xf numFmtId="0" fontId="21" fillId="4" borderId="41" xfId="0" applyFont="1" applyFill="1" applyBorder="1" applyAlignment="1">
      <alignment horizontal="right" vertical="center" indent="1"/>
    </xf>
    <xf numFmtId="0" fontId="21" fillId="4" borderId="23" xfId="0" applyFont="1" applyFill="1" applyBorder="1" applyAlignment="1">
      <alignment horizontal="right" vertical="center" indent="1"/>
    </xf>
    <xf numFmtId="0" fontId="21" fillId="4" borderId="42" xfId="0" applyFont="1" applyFill="1" applyBorder="1" applyAlignment="1">
      <alignment horizontal="right" vertical="center" indent="1"/>
    </xf>
    <xf numFmtId="0" fontId="19" fillId="4" borderId="28"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30" xfId="0" applyFont="1" applyFill="1" applyBorder="1" applyAlignment="1">
      <alignment horizontal="center" vertical="center" wrapText="1"/>
    </xf>
    <xf numFmtId="3" fontId="6" fillId="0" borderId="1" xfId="0" applyNumberFormat="1" applyFont="1" applyFill="1" applyBorder="1" applyAlignment="1">
      <alignment horizontal="right" vertical="center" wrapText="1" readingOrder="2"/>
    </xf>
    <xf numFmtId="0" fontId="6" fillId="0" borderId="1" xfId="0" applyFont="1" applyBorder="1" applyAlignment="1">
      <alignment horizontal="center" vertical="center" wrapText="1"/>
    </xf>
    <xf numFmtId="3" fontId="6" fillId="0" borderId="1" xfId="0" applyNumberFormat="1" applyFont="1" applyFill="1" applyBorder="1" applyAlignment="1">
      <alignment horizontal="center" vertical="center" wrapText="1" readingOrder="2"/>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6" fillId="0" borderId="1" xfId="0" applyNumberFormat="1" applyFont="1" applyFill="1" applyBorder="1" applyAlignment="1">
      <alignment horizontal="right" vertical="center" wrapText="1" readingOrder="2"/>
    </xf>
    <xf numFmtId="0" fontId="17" fillId="0" borderId="2" xfId="0" applyNumberFormat="1" applyFont="1" applyFill="1" applyBorder="1" applyAlignment="1">
      <alignment horizontal="right" vertical="center" wrapText="1" indent="1" readingOrder="2"/>
    </xf>
    <xf numFmtId="0" fontId="5" fillId="0" borderId="2" xfId="0" applyFont="1" applyBorder="1" applyAlignment="1">
      <alignment horizontal="center" vertical="center" wrapText="1" readingOrder="2"/>
    </xf>
    <xf numFmtId="0" fontId="5" fillId="0" borderId="26" xfId="0" applyFont="1" applyBorder="1" applyAlignment="1">
      <alignment horizontal="center" vertical="center" wrapText="1" readingOrder="2"/>
    </xf>
    <xf numFmtId="0" fontId="5" fillId="2" borderId="26" xfId="0" applyFont="1" applyFill="1" applyBorder="1" applyAlignment="1">
      <alignment horizontal="center" vertical="center" wrapText="1" readingOrder="2"/>
    </xf>
    <xf numFmtId="0" fontId="5" fillId="2" borderId="25" xfId="0" applyFont="1" applyFill="1" applyBorder="1" applyAlignment="1">
      <alignment horizontal="center" vertical="center" wrapText="1" readingOrder="2"/>
    </xf>
    <xf numFmtId="0" fontId="5" fillId="2" borderId="2" xfId="0" applyFont="1" applyFill="1" applyBorder="1" applyAlignment="1">
      <alignment horizontal="center" vertical="center" wrapText="1" readingOrder="2"/>
    </xf>
    <xf numFmtId="0" fontId="6" fillId="0" borderId="2" xfId="0" applyNumberFormat="1" applyFont="1" applyBorder="1" applyAlignment="1">
      <alignment horizontal="center" vertical="center" wrapText="1" readingOrder="2"/>
    </xf>
    <xf numFmtId="0" fontId="6" fillId="0" borderId="26" xfId="0" applyNumberFormat="1" applyFont="1" applyBorder="1" applyAlignment="1">
      <alignment horizontal="center" vertical="center" wrapText="1" readingOrder="2"/>
    </xf>
    <xf numFmtId="0" fontId="6" fillId="0" borderId="25" xfId="0" applyNumberFormat="1" applyFont="1" applyBorder="1" applyAlignment="1">
      <alignment horizontal="center" vertical="center" wrapText="1" readingOrder="2"/>
    </xf>
    <xf numFmtId="3" fontId="6" fillId="0" borderId="2" xfId="0" applyNumberFormat="1" applyFont="1" applyFill="1" applyBorder="1" applyAlignment="1">
      <alignment horizontal="center" vertical="center" wrapText="1" readingOrder="2"/>
    </xf>
    <xf numFmtId="3" fontId="6" fillId="0" borderId="26" xfId="0" applyNumberFormat="1" applyFont="1" applyFill="1" applyBorder="1" applyAlignment="1">
      <alignment horizontal="center" vertical="center" wrapText="1" readingOrder="2"/>
    </xf>
    <xf numFmtId="3" fontId="6" fillId="0" borderId="3" xfId="0" applyNumberFormat="1" applyFont="1" applyFill="1" applyBorder="1" applyAlignment="1">
      <alignment horizontal="center" vertical="center" wrapText="1" readingOrder="2"/>
    </xf>
    <xf numFmtId="0" fontId="6" fillId="0" borderId="2" xfId="0" applyFont="1" applyBorder="1" applyAlignment="1">
      <alignment horizontal="right" vertical="center" wrapText="1" readingOrder="2"/>
    </xf>
    <xf numFmtId="0" fontId="6" fillId="0" borderId="26" xfId="0" applyFont="1" applyBorder="1" applyAlignment="1">
      <alignment horizontal="right" vertical="center" wrapText="1" readingOrder="2"/>
    </xf>
    <xf numFmtId="0" fontId="6" fillId="0" borderId="25" xfId="0" applyFont="1" applyBorder="1" applyAlignment="1">
      <alignment horizontal="right" vertical="center" wrapText="1" readingOrder="2"/>
    </xf>
  </cellXfs>
  <cellStyles count="6">
    <cellStyle name="Comma 2" xfId="1"/>
    <cellStyle name="Comma 3" xfId="2"/>
    <cellStyle name="Normal" xfId="0" builtinId="0"/>
    <cellStyle name="Normal 2" xfId="3"/>
    <cellStyle name="Normal 3" xfId="4"/>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Q411"/>
  <sheetViews>
    <sheetView rightToLeft="1" tabSelected="1" view="pageBreakPreview" zoomScale="56" zoomScaleNormal="56" zoomScaleSheetLayoutView="56" zoomScalePageLayoutView="60" workbookViewId="0">
      <pane ySplit="6" topLeftCell="A96" activePane="bottomLeft" state="frozen"/>
      <selection pane="bottomLeft" activeCell="C97" sqref="C97"/>
    </sheetView>
  </sheetViews>
  <sheetFormatPr defaultColWidth="9.140625" defaultRowHeight="15"/>
  <cols>
    <col min="1" max="1" width="7.7109375" style="11" customWidth="1"/>
    <col min="2" max="2" width="32.85546875" style="9" customWidth="1"/>
    <col min="3" max="3" width="33.7109375" style="9" customWidth="1"/>
    <col min="4" max="4" width="51.42578125" style="9" bestFit="1" customWidth="1"/>
    <col min="5" max="5" width="34.85546875" style="9" customWidth="1"/>
    <col min="6" max="6" width="29.7109375" style="9" customWidth="1"/>
    <col min="7" max="7" width="18.5703125" style="10" customWidth="1"/>
    <col min="8" max="8" width="19.140625" style="10" customWidth="1"/>
    <col min="9" max="9" width="19.7109375" style="10" customWidth="1"/>
    <col min="10" max="10" width="21.140625" style="10" customWidth="1"/>
    <col min="11" max="11" width="22.85546875" style="10" bestFit="1" customWidth="1"/>
    <col min="12" max="12" width="9.28515625" style="10" customWidth="1"/>
    <col min="13" max="13" width="15.42578125" style="12" bestFit="1" customWidth="1"/>
    <col min="14" max="15" width="15.140625" style="12" bestFit="1" customWidth="1"/>
    <col min="16" max="16" width="30.42578125" style="12" customWidth="1"/>
    <col min="17" max="17" width="22.7109375" style="1" customWidth="1"/>
    <col min="18" max="16384" width="9.140625" style="1"/>
  </cols>
  <sheetData>
    <row r="1" spans="1:16" ht="45.6" customHeight="1">
      <c r="A1" s="126" t="s">
        <v>40</v>
      </c>
      <c r="B1" s="127"/>
      <c r="C1" s="127"/>
      <c r="D1" s="127"/>
      <c r="E1" s="127"/>
      <c r="F1" s="127"/>
      <c r="G1" s="127"/>
      <c r="H1" s="127"/>
      <c r="I1" s="127"/>
      <c r="J1" s="127"/>
      <c r="K1" s="127"/>
      <c r="L1" s="127"/>
      <c r="M1" s="127"/>
      <c r="N1" s="127"/>
      <c r="O1" s="127"/>
      <c r="P1" s="128"/>
    </row>
    <row r="2" spans="1:16" ht="45.75" thickBot="1">
      <c r="A2" s="135" t="s">
        <v>431</v>
      </c>
      <c r="B2" s="136"/>
      <c r="C2" s="136"/>
      <c r="D2" s="136"/>
      <c r="E2" s="136"/>
      <c r="F2" s="136"/>
      <c r="G2" s="136"/>
      <c r="H2" s="136"/>
      <c r="I2" s="136"/>
      <c r="J2" s="136"/>
      <c r="K2" s="136"/>
      <c r="L2" s="136"/>
      <c r="M2" s="136"/>
      <c r="N2" s="136"/>
      <c r="O2" s="136"/>
      <c r="P2" s="136"/>
    </row>
    <row r="3" spans="1:16" ht="48.6" customHeight="1">
      <c r="A3" s="132" t="s">
        <v>0</v>
      </c>
      <c r="B3" s="129" t="s">
        <v>5</v>
      </c>
      <c r="C3" s="161" t="s">
        <v>24</v>
      </c>
      <c r="D3" s="137" t="s">
        <v>7</v>
      </c>
      <c r="E3" s="143" t="s">
        <v>33</v>
      </c>
      <c r="F3" s="143" t="s">
        <v>10</v>
      </c>
      <c r="G3" s="143" t="s">
        <v>11</v>
      </c>
      <c r="H3" s="143" t="s">
        <v>12</v>
      </c>
      <c r="I3" s="143" t="s">
        <v>9</v>
      </c>
      <c r="J3" s="140" t="s">
        <v>8</v>
      </c>
      <c r="K3" s="143" t="s">
        <v>6</v>
      </c>
      <c r="L3" s="140" t="s">
        <v>1</v>
      </c>
      <c r="M3" s="140" t="s">
        <v>2</v>
      </c>
      <c r="N3" s="140" t="s">
        <v>3</v>
      </c>
      <c r="O3" s="140" t="s">
        <v>4</v>
      </c>
      <c r="P3" s="155" t="s">
        <v>13</v>
      </c>
    </row>
    <row r="4" spans="1:16" s="2" customFormat="1" ht="42" customHeight="1">
      <c r="A4" s="133"/>
      <c r="B4" s="130"/>
      <c r="C4" s="162"/>
      <c r="D4" s="138"/>
      <c r="E4" s="144"/>
      <c r="F4" s="144"/>
      <c r="G4" s="144"/>
      <c r="H4" s="144"/>
      <c r="I4" s="144"/>
      <c r="J4" s="141"/>
      <c r="K4" s="144"/>
      <c r="L4" s="141"/>
      <c r="M4" s="141"/>
      <c r="N4" s="141"/>
      <c r="O4" s="141"/>
      <c r="P4" s="156"/>
    </row>
    <row r="5" spans="1:16" s="2" customFormat="1" ht="7.9" customHeight="1" thickBot="1">
      <c r="A5" s="134"/>
      <c r="B5" s="131"/>
      <c r="C5" s="163"/>
      <c r="D5" s="139"/>
      <c r="E5" s="145"/>
      <c r="F5" s="145"/>
      <c r="G5" s="145"/>
      <c r="H5" s="145"/>
      <c r="I5" s="145"/>
      <c r="J5" s="142"/>
      <c r="K5" s="145"/>
      <c r="L5" s="142"/>
      <c r="M5" s="142"/>
      <c r="N5" s="142"/>
      <c r="O5" s="142"/>
      <c r="P5" s="157"/>
    </row>
    <row r="6" spans="1:16" s="2" customFormat="1" ht="33" customHeight="1">
      <c r="A6" s="152" t="s">
        <v>28</v>
      </c>
      <c r="B6" s="153"/>
      <c r="C6" s="153"/>
      <c r="D6" s="153"/>
      <c r="E6" s="153"/>
      <c r="F6" s="153"/>
      <c r="G6" s="153"/>
      <c r="H6" s="153"/>
      <c r="I6" s="153"/>
      <c r="J6" s="153"/>
      <c r="K6" s="153"/>
      <c r="L6" s="153"/>
      <c r="M6" s="153"/>
      <c r="N6" s="153"/>
      <c r="O6" s="153"/>
      <c r="P6" s="154"/>
    </row>
    <row r="7" spans="1:16" s="3" customFormat="1" ht="162" customHeight="1">
      <c r="A7" s="66">
        <v>1</v>
      </c>
      <c r="B7" s="164" t="s">
        <v>425</v>
      </c>
      <c r="C7" s="41" t="s">
        <v>418</v>
      </c>
      <c r="D7" s="42" t="s">
        <v>432</v>
      </c>
      <c r="E7" s="88" t="s">
        <v>39</v>
      </c>
      <c r="F7" s="43" t="s">
        <v>223</v>
      </c>
      <c r="G7" s="43" t="s">
        <v>41</v>
      </c>
      <c r="H7" s="43" t="s">
        <v>367</v>
      </c>
      <c r="I7" s="44" t="s">
        <v>224</v>
      </c>
      <c r="J7" s="43" t="s">
        <v>185</v>
      </c>
      <c r="K7" s="44" t="s">
        <v>42</v>
      </c>
      <c r="L7" s="45">
        <v>0.2</v>
      </c>
      <c r="M7" s="45">
        <v>0.2</v>
      </c>
      <c r="N7" s="45">
        <v>0.3</v>
      </c>
      <c r="O7" s="45">
        <v>0.3</v>
      </c>
      <c r="P7" s="41" t="s">
        <v>324</v>
      </c>
    </row>
    <row r="8" spans="1:16" s="3" customFormat="1" ht="167.25" customHeight="1">
      <c r="A8" s="66">
        <v>2</v>
      </c>
      <c r="B8" s="164"/>
      <c r="C8" s="41" t="s">
        <v>368</v>
      </c>
      <c r="D8" s="41" t="s">
        <v>433</v>
      </c>
      <c r="E8" s="88" t="s">
        <v>39</v>
      </c>
      <c r="F8" s="43" t="s">
        <v>369</v>
      </c>
      <c r="G8" s="43" t="s">
        <v>41</v>
      </c>
      <c r="H8" s="43" t="s">
        <v>134</v>
      </c>
      <c r="I8" s="44" t="s">
        <v>43</v>
      </c>
      <c r="J8" s="43" t="s">
        <v>185</v>
      </c>
      <c r="K8" s="44" t="s">
        <v>172</v>
      </c>
      <c r="L8" s="45">
        <v>0.6</v>
      </c>
      <c r="M8" s="45">
        <v>0.35</v>
      </c>
      <c r="N8" s="45">
        <v>0.05</v>
      </c>
      <c r="O8" s="45">
        <v>0</v>
      </c>
      <c r="P8" s="76" t="s">
        <v>325</v>
      </c>
    </row>
    <row r="9" spans="1:16" s="3" customFormat="1" ht="174" customHeight="1" thickBot="1">
      <c r="A9" s="66">
        <v>3</v>
      </c>
      <c r="B9" s="164"/>
      <c r="C9" s="41" t="s">
        <v>370</v>
      </c>
      <c r="D9" s="41" t="s">
        <v>434</v>
      </c>
      <c r="E9" s="88" t="s">
        <v>39</v>
      </c>
      <c r="F9" s="89" t="s">
        <v>371</v>
      </c>
      <c r="G9" s="43" t="s">
        <v>41</v>
      </c>
      <c r="H9" s="43" t="s">
        <v>372</v>
      </c>
      <c r="I9" s="47" t="s">
        <v>201</v>
      </c>
      <c r="J9" s="43" t="s">
        <v>185</v>
      </c>
      <c r="K9" s="47" t="s">
        <v>42</v>
      </c>
      <c r="L9" s="45">
        <v>0.1</v>
      </c>
      <c r="M9" s="45">
        <v>0.4</v>
      </c>
      <c r="N9" s="45">
        <v>0.4</v>
      </c>
      <c r="O9" s="45">
        <v>0.1</v>
      </c>
      <c r="P9" s="76" t="s">
        <v>326</v>
      </c>
    </row>
    <row r="10" spans="1:16" s="2" customFormat="1" ht="36.75" customHeight="1">
      <c r="A10" s="152" t="s">
        <v>29</v>
      </c>
      <c r="B10" s="153"/>
      <c r="C10" s="153"/>
      <c r="D10" s="153"/>
      <c r="E10" s="153"/>
      <c r="F10" s="153"/>
      <c r="G10" s="153"/>
      <c r="H10" s="153"/>
      <c r="I10" s="153"/>
      <c r="J10" s="153"/>
      <c r="K10" s="153"/>
      <c r="L10" s="153"/>
      <c r="M10" s="153"/>
      <c r="N10" s="153"/>
      <c r="O10" s="153"/>
      <c r="P10" s="154"/>
    </row>
    <row r="11" spans="1:16" s="3" customFormat="1" ht="207" customHeight="1">
      <c r="A11" s="67">
        <v>4</v>
      </c>
      <c r="B11" s="117" t="s">
        <v>424</v>
      </c>
      <c r="C11" s="41" t="s">
        <v>373</v>
      </c>
      <c r="D11" s="48" t="s">
        <v>435</v>
      </c>
      <c r="E11" s="43" t="s">
        <v>39</v>
      </c>
      <c r="F11" s="43" t="s">
        <v>44</v>
      </c>
      <c r="G11" s="43" t="s">
        <v>41</v>
      </c>
      <c r="H11" s="44" t="s">
        <v>60</v>
      </c>
      <c r="I11" s="43" t="s">
        <v>43</v>
      </c>
      <c r="J11" s="43" t="s">
        <v>392</v>
      </c>
      <c r="K11" s="49" t="s">
        <v>170</v>
      </c>
      <c r="L11" s="45">
        <v>0.05</v>
      </c>
      <c r="M11" s="45">
        <v>0.4</v>
      </c>
      <c r="N11" s="45">
        <v>0.5</v>
      </c>
      <c r="O11" s="45">
        <v>0.05</v>
      </c>
      <c r="P11" s="41" t="s">
        <v>374</v>
      </c>
    </row>
    <row r="12" spans="1:16" s="3" customFormat="1" ht="112.15" customHeight="1">
      <c r="A12" s="67">
        <v>5</v>
      </c>
      <c r="B12" s="118"/>
      <c r="C12" s="35" t="s">
        <v>413</v>
      </c>
      <c r="D12" s="41" t="s">
        <v>436</v>
      </c>
      <c r="E12" s="88" t="s">
        <v>39</v>
      </c>
      <c r="F12" s="88" t="s">
        <v>68</v>
      </c>
      <c r="G12" s="43" t="s">
        <v>41</v>
      </c>
      <c r="H12" s="89" t="s">
        <v>375</v>
      </c>
      <c r="I12" s="88" t="s">
        <v>69</v>
      </c>
      <c r="J12" s="43" t="s">
        <v>185</v>
      </c>
      <c r="K12" s="50" t="s">
        <v>85</v>
      </c>
      <c r="L12" s="45">
        <v>0.1</v>
      </c>
      <c r="M12" s="45">
        <v>0.9</v>
      </c>
      <c r="N12" s="45">
        <v>0</v>
      </c>
      <c r="O12" s="45">
        <v>0</v>
      </c>
      <c r="P12" s="41" t="s">
        <v>284</v>
      </c>
    </row>
    <row r="13" spans="1:16" s="3" customFormat="1" ht="133.5" customHeight="1">
      <c r="A13" s="67">
        <v>6</v>
      </c>
      <c r="B13" s="118"/>
      <c r="C13" s="75" t="s">
        <v>202</v>
      </c>
      <c r="D13" s="35" t="s">
        <v>203</v>
      </c>
      <c r="E13" s="88" t="s">
        <v>39</v>
      </c>
      <c r="F13" s="88" t="s">
        <v>88</v>
      </c>
      <c r="G13" s="43" t="s">
        <v>41</v>
      </c>
      <c r="H13" s="43" t="s">
        <v>372</v>
      </c>
      <c r="I13" s="88" t="s">
        <v>204</v>
      </c>
      <c r="J13" s="43" t="s">
        <v>185</v>
      </c>
      <c r="K13" s="32" t="s">
        <v>42</v>
      </c>
      <c r="L13" s="45">
        <v>0.05</v>
      </c>
      <c r="M13" s="45">
        <v>0.05</v>
      </c>
      <c r="N13" s="45">
        <v>0.6</v>
      </c>
      <c r="O13" s="45">
        <v>0.3</v>
      </c>
      <c r="P13" s="41" t="s">
        <v>285</v>
      </c>
    </row>
    <row r="14" spans="1:16" s="3" customFormat="1" ht="125.25" customHeight="1">
      <c r="A14" s="67">
        <v>7</v>
      </c>
      <c r="B14" s="118"/>
      <c r="C14" s="75" t="s">
        <v>195</v>
      </c>
      <c r="D14" s="35" t="s">
        <v>437</v>
      </c>
      <c r="E14" s="88" t="s">
        <v>39</v>
      </c>
      <c r="F14" s="88" t="s">
        <v>90</v>
      </c>
      <c r="G14" s="43" t="s">
        <v>41</v>
      </c>
      <c r="H14" s="43" t="s">
        <v>376</v>
      </c>
      <c r="I14" s="88" t="s">
        <v>89</v>
      </c>
      <c r="J14" s="43" t="s">
        <v>392</v>
      </c>
      <c r="K14" s="32" t="s">
        <v>60</v>
      </c>
      <c r="L14" s="45">
        <v>0.1</v>
      </c>
      <c r="M14" s="45">
        <v>0.5</v>
      </c>
      <c r="N14" s="45">
        <v>0.4</v>
      </c>
      <c r="O14" s="45">
        <v>0</v>
      </c>
      <c r="P14" s="36" t="s">
        <v>286</v>
      </c>
    </row>
    <row r="15" spans="1:16" s="3" customFormat="1" ht="162">
      <c r="A15" s="67">
        <v>8</v>
      </c>
      <c r="B15" s="118"/>
      <c r="C15" s="34" t="s">
        <v>377</v>
      </c>
      <c r="D15" s="34" t="s">
        <v>438</v>
      </c>
      <c r="E15" s="88" t="s">
        <v>39</v>
      </c>
      <c r="F15" s="51" t="s">
        <v>167</v>
      </c>
      <c r="G15" s="43" t="s">
        <v>41</v>
      </c>
      <c r="H15" s="43" t="s">
        <v>42</v>
      </c>
      <c r="I15" s="52" t="s">
        <v>99</v>
      </c>
      <c r="J15" s="43" t="s">
        <v>392</v>
      </c>
      <c r="K15" s="47" t="s">
        <v>42</v>
      </c>
      <c r="L15" s="45">
        <v>0.25</v>
      </c>
      <c r="M15" s="45">
        <v>0.25</v>
      </c>
      <c r="N15" s="45">
        <v>0.25</v>
      </c>
      <c r="O15" s="45">
        <v>0.25</v>
      </c>
      <c r="P15" s="53" t="s">
        <v>287</v>
      </c>
    </row>
    <row r="16" spans="1:16" s="3" customFormat="1" ht="175.5" customHeight="1">
      <c r="A16" s="67">
        <v>9</v>
      </c>
      <c r="B16" s="118"/>
      <c r="C16" s="54" t="s">
        <v>124</v>
      </c>
      <c r="D16" s="54" t="s">
        <v>225</v>
      </c>
      <c r="E16" s="88" t="s">
        <v>39</v>
      </c>
      <c r="F16" s="51" t="s">
        <v>110</v>
      </c>
      <c r="G16" s="43" t="s">
        <v>41</v>
      </c>
      <c r="H16" s="43" t="s">
        <v>42</v>
      </c>
      <c r="I16" s="52" t="s">
        <v>104</v>
      </c>
      <c r="J16" s="43" t="s">
        <v>392</v>
      </c>
      <c r="K16" s="47" t="s">
        <v>42</v>
      </c>
      <c r="L16" s="45">
        <v>0.1</v>
      </c>
      <c r="M16" s="45">
        <v>0.5</v>
      </c>
      <c r="N16" s="45">
        <v>0.3</v>
      </c>
      <c r="O16" s="45">
        <v>0.1</v>
      </c>
      <c r="P16" s="53" t="s">
        <v>378</v>
      </c>
    </row>
    <row r="17" spans="1:16" s="3" customFormat="1" ht="80.25" customHeight="1" thickBot="1">
      <c r="A17" s="67">
        <v>10</v>
      </c>
      <c r="B17" s="118"/>
      <c r="C17" s="55" t="s">
        <v>379</v>
      </c>
      <c r="D17" s="55" t="s">
        <v>129</v>
      </c>
      <c r="E17" s="88" t="s">
        <v>39</v>
      </c>
      <c r="F17" s="51" t="s">
        <v>93</v>
      </c>
      <c r="G17" s="43" t="s">
        <v>41</v>
      </c>
      <c r="H17" s="43" t="s">
        <v>42</v>
      </c>
      <c r="I17" s="52" t="s">
        <v>226</v>
      </c>
      <c r="J17" s="43" t="s">
        <v>392</v>
      </c>
      <c r="K17" s="32" t="s">
        <v>42</v>
      </c>
      <c r="L17" s="45">
        <v>0.15</v>
      </c>
      <c r="M17" s="45">
        <v>0.45</v>
      </c>
      <c r="N17" s="45">
        <v>0.25</v>
      </c>
      <c r="O17" s="45">
        <v>0.15</v>
      </c>
      <c r="P17" s="53" t="s">
        <v>288</v>
      </c>
    </row>
    <row r="18" spans="1:16" s="2" customFormat="1" ht="34.5" customHeight="1">
      <c r="A18" s="152" t="s">
        <v>30</v>
      </c>
      <c r="B18" s="153"/>
      <c r="C18" s="153"/>
      <c r="D18" s="153"/>
      <c r="E18" s="153"/>
      <c r="F18" s="153"/>
      <c r="G18" s="153"/>
      <c r="H18" s="153"/>
      <c r="I18" s="153"/>
      <c r="J18" s="153"/>
      <c r="K18" s="153"/>
      <c r="L18" s="153"/>
      <c r="M18" s="153"/>
      <c r="N18" s="153"/>
      <c r="O18" s="153"/>
      <c r="P18" s="154"/>
    </row>
    <row r="19" spans="1:16" s="4" customFormat="1" ht="126">
      <c r="A19" s="66">
        <v>11</v>
      </c>
      <c r="B19" s="159" t="s">
        <v>34</v>
      </c>
      <c r="C19" s="41" t="s">
        <v>419</v>
      </c>
      <c r="D19" s="41" t="s">
        <v>439</v>
      </c>
      <c r="E19" s="88" t="s">
        <v>39</v>
      </c>
      <c r="F19" s="43" t="s">
        <v>196</v>
      </c>
      <c r="G19" s="43" t="s">
        <v>41</v>
      </c>
      <c r="H19" s="43" t="s">
        <v>380</v>
      </c>
      <c r="I19" s="44" t="s">
        <v>43</v>
      </c>
      <c r="J19" s="43" t="s">
        <v>185</v>
      </c>
      <c r="K19" s="56" t="s">
        <v>60</v>
      </c>
      <c r="L19" s="45">
        <v>0.5</v>
      </c>
      <c r="M19" s="45">
        <v>0.4</v>
      </c>
      <c r="N19" s="45">
        <v>0.1</v>
      </c>
      <c r="O19" s="45">
        <v>0</v>
      </c>
      <c r="P19" s="41" t="s">
        <v>381</v>
      </c>
    </row>
    <row r="20" spans="1:16" s="4" customFormat="1" ht="202.5" customHeight="1">
      <c r="A20" s="66">
        <v>12</v>
      </c>
      <c r="B20" s="159"/>
      <c r="C20" s="41" t="s">
        <v>227</v>
      </c>
      <c r="D20" s="41" t="s">
        <v>440</v>
      </c>
      <c r="E20" s="88" t="s">
        <v>39</v>
      </c>
      <c r="F20" s="43" t="s">
        <v>52</v>
      </c>
      <c r="G20" s="43" t="s">
        <v>41</v>
      </c>
      <c r="H20" s="43" t="s">
        <v>372</v>
      </c>
      <c r="I20" s="44" t="s">
        <v>228</v>
      </c>
      <c r="J20" s="43" t="s">
        <v>185</v>
      </c>
      <c r="K20" s="56" t="s">
        <v>42</v>
      </c>
      <c r="L20" s="45">
        <v>0.25</v>
      </c>
      <c r="M20" s="45">
        <v>0.3</v>
      </c>
      <c r="N20" s="45">
        <v>0.25</v>
      </c>
      <c r="O20" s="45">
        <v>0.2</v>
      </c>
      <c r="P20" s="48" t="s">
        <v>382</v>
      </c>
    </row>
    <row r="21" spans="1:16" s="4" customFormat="1" ht="175.5" customHeight="1">
      <c r="A21" s="66">
        <v>13</v>
      </c>
      <c r="B21" s="159"/>
      <c r="C21" s="41" t="s">
        <v>158</v>
      </c>
      <c r="D21" s="41" t="s">
        <v>441</v>
      </c>
      <c r="E21" s="88" t="s">
        <v>39</v>
      </c>
      <c r="F21" s="43" t="s">
        <v>53</v>
      </c>
      <c r="G21" s="43" t="s">
        <v>41</v>
      </c>
      <c r="H21" s="43" t="s">
        <v>42</v>
      </c>
      <c r="I21" s="44" t="s">
        <v>229</v>
      </c>
      <c r="J21" s="43" t="s">
        <v>383</v>
      </c>
      <c r="K21" s="56" t="s">
        <v>42</v>
      </c>
      <c r="L21" s="45">
        <v>0.05</v>
      </c>
      <c r="M21" s="45">
        <v>0.25</v>
      </c>
      <c r="N21" s="45">
        <v>0.4</v>
      </c>
      <c r="O21" s="45">
        <v>0.3</v>
      </c>
      <c r="P21" s="41" t="s">
        <v>289</v>
      </c>
    </row>
    <row r="22" spans="1:16" s="4" customFormat="1" ht="128.25" customHeight="1">
      <c r="A22" s="66">
        <v>14</v>
      </c>
      <c r="B22" s="159"/>
      <c r="C22" s="41" t="s">
        <v>230</v>
      </c>
      <c r="D22" s="68" t="s">
        <v>442</v>
      </c>
      <c r="E22" s="88" t="s">
        <v>39</v>
      </c>
      <c r="F22" s="72" t="s">
        <v>199</v>
      </c>
      <c r="G22" s="69" t="s">
        <v>41</v>
      </c>
      <c r="H22" s="69" t="s">
        <v>42</v>
      </c>
      <c r="I22" s="70" t="s">
        <v>200</v>
      </c>
      <c r="J22" s="68" t="s">
        <v>384</v>
      </c>
      <c r="K22" s="70" t="s">
        <v>42</v>
      </c>
      <c r="L22" s="71">
        <v>0.15</v>
      </c>
      <c r="M22" s="71">
        <v>0.3</v>
      </c>
      <c r="N22" s="71">
        <v>0.3</v>
      </c>
      <c r="O22" s="71">
        <v>0.25</v>
      </c>
      <c r="P22" s="68" t="s">
        <v>290</v>
      </c>
    </row>
    <row r="23" spans="1:16" s="4" customFormat="1" ht="210">
      <c r="A23" s="66">
        <v>15</v>
      </c>
      <c r="B23" s="159"/>
      <c r="C23" s="76" t="s">
        <v>385</v>
      </c>
      <c r="D23" s="41" t="s">
        <v>443</v>
      </c>
      <c r="E23" s="88" t="s">
        <v>39</v>
      </c>
      <c r="F23" s="43" t="s">
        <v>159</v>
      </c>
      <c r="G23" s="43" t="s">
        <v>41</v>
      </c>
      <c r="H23" s="43" t="s">
        <v>42</v>
      </c>
      <c r="I23" s="44" t="s">
        <v>229</v>
      </c>
      <c r="J23" s="43" t="s">
        <v>185</v>
      </c>
      <c r="K23" s="56" t="s">
        <v>42</v>
      </c>
      <c r="L23" s="45">
        <v>0.05</v>
      </c>
      <c r="M23" s="45">
        <v>0.2</v>
      </c>
      <c r="N23" s="45">
        <v>0.5</v>
      </c>
      <c r="O23" s="45">
        <v>0.25</v>
      </c>
      <c r="P23" s="41" t="s">
        <v>291</v>
      </c>
    </row>
    <row r="24" spans="1:16" s="4" customFormat="1" ht="84">
      <c r="A24" s="66">
        <v>16</v>
      </c>
      <c r="B24" s="159"/>
      <c r="C24" s="41" t="s">
        <v>386</v>
      </c>
      <c r="D24" s="41" t="s">
        <v>444</v>
      </c>
      <c r="E24" s="88" t="s">
        <v>39</v>
      </c>
      <c r="F24" s="43" t="s">
        <v>77</v>
      </c>
      <c r="G24" s="43" t="s">
        <v>41</v>
      </c>
      <c r="H24" s="43" t="s">
        <v>372</v>
      </c>
      <c r="I24" s="44" t="s">
        <v>76</v>
      </c>
      <c r="J24" s="43" t="s">
        <v>185</v>
      </c>
      <c r="K24" s="56" t="s">
        <v>42</v>
      </c>
      <c r="L24" s="45">
        <v>0</v>
      </c>
      <c r="M24" s="45">
        <v>0.3</v>
      </c>
      <c r="N24" s="45">
        <v>0.6</v>
      </c>
      <c r="O24" s="45">
        <v>0.1</v>
      </c>
      <c r="P24" s="150" t="s">
        <v>231</v>
      </c>
    </row>
    <row r="25" spans="1:16" s="4" customFormat="1" ht="84" customHeight="1">
      <c r="A25" s="66">
        <v>17</v>
      </c>
      <c r="B25" s="159"/>
      <c r="C25" s="77" t="s">
        <v>387</v>
      </c>
      <c r="D25" s="41" t="s">
        <v>232</v>
      </c>
      <c r="E25" s="88" t="s">
        <v>39</v>
      </c>
      <c r="F25" s="43" t="s">
        <v>168</v>
      </c>
      <c r="G25" s="43" t="s">
        <v>41</v>
      </c>
      <c r="H25" s="43" t="s">
        <v>42</v>
      </c>
      <c r="I25" s="44" t="s">
        <v>76</v>
      </c>
      <c r="J25" s="43" t="s">
        <v>185</v>
      </c>
      <c r="K25" s="56" t="s">
        <v>42</v>
      </c>
      <c r="L25" s="45">
        <v>0</v>
      </c>
      <c r="M25" s="45">
        <v>0.3</v>
      </c>
      <c r="N25" s="45">
        <v>0.6</v>
      </c>
      <c r="O25" s="45">
        <v>0.1</v>
      </c>
      <c r="P25" s="151"/>
    </row>
    <row r="26" spans="1:16" s="4" customFormat="1" ht="96.75" customHeight="1">
      <c r="A26" s="66">
        <v>18</v>
      </c>
      <c r="B26" s="159"/>
      <c r="C26" s="41" t="s">
        <v>388</v>
      </c>
      <c r="D26" s="41" t="s">
        <v>445</v>
      </c>
      <c r="E26" s="88" t="s">
        <v>39</v>
      </c>
      <c r="F26" s="43" t="s">
        <v>160</v>
      </c>
      <c r="G26" s="43" t="s">
        <v>41</v>
      </c>
      <c r="H26" s="43" t="s">
        <v>372</v>
      </c>
      <c r="I26" s="44" t="s">
        <v>76</v>
      </c>
      <c r="J26" s="43" t="s">
        <v>383</v>
      </c>
      <c r="K26" s="56" t="s">
        <v>42</v>
      </c>
      <c r="L26" s="45">
        <v>0</v>
      </c>
      <c r="M26" s="45">
        <v>0.3</v>
      </c>
      <c r="N26" s="45">
        <v>0.6</v>
      </c>
      <c r="O26" s="45">
        <v>0.1</v>
      </c>
      <c r="P26" s="41" t="s">
        <v>169</v>
      </c>
    </row>
    <row r="27" spans="1:16" s="4" customFormat="1" ht="237.75" customHeight="1">
      <c r="A27" s="66">
        <v>19</v>
      </c>
      <c r="B27" s="159"/>
      <c r="C27" s="41" t="s">
        <v>414</v>
      </c>
      <c r="D27" s="41" t="s">
        <v>446</v>
      </c>
      <c r="E27" s="88" t="s">
        <v>39</v>
      </c>
      <c r="F27" s="43" t="s">
        <v>161</v>
      </c>
      <c r="G27" s="43" t="s">
        <v>41</v>
      </c>
      <c r="H27" s="43" t="s">
        <v>42</v>
      </c>
      <c r="I27" s="44" t="s">
        <v>233</v>
      </c>
      <c r="J27" s="43" t="s">
        <v>392</v>
      </c>
      <c r="K27" s="56" t="s">
        <v>42</v>
      </c>
      <c r="L27" s="45">
        <v>0.2</v>
      </c>
      <c r="M27" s="45">
        <v>0.5</v>
      </c>
      <c r="N27" s="45">
        <v>0.1</v>
      </c>
      <c r="O27" s="45">
        <v>0.2</v>
      </c>
      <c r="P27" s="41" t="s">
        <v>292</v>
      </c>
    </row>
    <row r="28" spans="1:16" s="4" customFormat="1" ht="149.25" customHeight="1">
      <c r="A28" s="66">
        <v>20</v>
      </c>
      <c r="B28" s="159"/>
      <c r="C28" s="76" t="s">
        <v>206</v>
      </c>
      <c r="D28" s="41" t="s">
        <v>447</v>
      </c>
      <c r="E28" s="88" t="s">
        <v>39</v>
      </c>
      <c r="F28" s="43" t="s">
        <v>162</v>
      </c>
      <c r="G28" s="43" t="s">
        <v>41</v>
      </c>
      <c r="H28" s="43" t="s">
        <v>60</v>
      </c>
      <c r="I28" s="44" t="s">
        <v>234</v>
      </c>
      <c r="J28" s="43" t="s">
        <v>389</v>
      </c>
      <c r="K28" s="43" t="s">
        <v>60</v>
      </c>
      <c r="L28" s="45">
        <v>0.5</v>
      </c>
      <c r="M28" s="45">
        <v>0.25</v>
      </c>
      <c r="N28" s="45">
        <v>0.25</v>
      </c>
      <c r="O28" s="45">
        <v>0</v>
      </c>
      <c r="P28" s="48" t="s">
        <v>235</v>
      </c>
    </row>
    <row r="29" spans="1:16" s="4" customFormat="1" ht="121.5">
      <c r="A29" s="66">
        <v>21</v>
      </c>
      <c r="B29" s="159"/>
      <c r="C29" s="76" t="s">
        <v>390</v>
      </c>
      <c r="D29" s="41" t="s">
        <v>448</v>
      </c>
      <c r="E29" s="88" t="s">
        <v>39</v>
      </c>
      <c r="F29" s="43" t="s">
        <v>205</v>
      </c>
      <c r="G29" s="43" t="s">
        <v>41</v>
      </c>
      <c r="H29" s="43" t="s">
        <v>380</v>
      </c>
      <c r="I29" s="44" t="s">
        <v>234</v>
      </c>
      <c r="J29" s="43" t="s">
        <v>383</v>
      </c>
      <c r="K29" s="43" t="s">
        <v>60</v>
      </c>
      <c r="L29" s="45">
        <v>0.25</v>
      </c>
      <c r="M29" s="45">
        <v>0.4</v>
      </c>
      <c r="N29" s="45">
        <v>0.35</v>
      </c>
      <c r="O29" s="45">
        <v>0</v>
      </c>
      <c r="P29" s="48" t="s">
        <v>293</v>
      </c>
    </row>
    <row r="30" spans="1:16" s="4" customFormat="1" ht="173.25" customHeight="1">
      <c r="A30" s="66">
        <v>22</v>
      </c>
      <c r="B30" s="159"/>
      <c r="C30" s="41" t="s">
        <v>391</v>
      </c>
      <c r="D30" s="41" t="s">
        <v>449</v>
      </c>
      <c r="E30" s="88" t="s">
        <v>39</v>
      </c>
      <c r="F30" s="41" t="s">
        <v>236</v>
      </c>
      <c r="G30" s="43" t="s">
        <v>41</v>
      </c>
      <c r="H30" s="43" t="s">
        <v>42</v>
      </c>
      <c r="I30" s="44" t="s">
        <v>237</v>
      </c>
      <c r="J30" s="43" t="s">
        <v>185</v>
      </c>
      <c r="K30" s="43" t="s">
        <v>42</v>
      </c>
      <c r="L30" s="45">
        <v>0.1</v>
      </c>
      <c r="M30" s="45">
        <v>0.4</v>
      </c>
      <c r="N30" s="45">
        <v>0.4</v>
      </c>
      <c r="O30" s="45">
        <v>0.1</v>
      </c>
      <c r="P30" s="41" t="s">
        <v>294</v>
      </c>
    </row>
    <row r="31" spans="1:16" s="4" customFormat="1" ht="125.25" customHeight="1">
      <c r="A31" s="66">
        <v>23</v>
      </c>
      <c r="B31" s="159"/>
      <c r="C31" s="41" t="s">
        <v>125</v>
      </c>
      <c r="D31" s="41" t="s">
        <v>450</v>
      </c>
      <c r="E31" s="88" t="s">
        <v>39</v>
      </c>
      <c r="F31" s="43" t="s">
        <v>163</v>
      </c>
      <c r="G31" s="43" t="s">
        <v>41</v>
      </c>
      <c r="H31" s="43" t="s">
        <v>42</v>
      </c>
      <c r="I31" s="44" t="s">
        <v>91</v>
      </c>
      <c r="J31" s="43" t="s">
        <v>185</v>
      </c>
      <c r="K31" s="43" t="s">
        <v>42</v>
      </c>
      <c r="L31" s="45">
        <v>0</v>
      </c>
      <c r="M31" s="45">
        <v>0</v>
      </c>
      <c r="N31" s="45">
        <v>0.1</v>
      </c>
      <c r="O31" s="45">
        <v>0.9</v>
      </c>
      <c r="P31" s="48" t="s">
        <v>295</v>
      </c>
    </row>
    <row r="32" spans="1:16" s="4" customFormat="1" ht="138" customHeight="1">
      <c r="A32" s="66">
        <v>24</v>
      </c>
      <c r="B32" s="159"/>
      <c r="C32" s="41" t="s">
        <v>126</v>
      </c>
      <c r="D32" s="41" t="s">
        <v>451</v>
      </c>
      <c r="E32" s="88" t="s">
        <v>39</v>
      </c>
      <c r="F32" s="43" t="s">
        <v>94</v>
      </c>
      <c r="G32" s="43" t="s">
        <v>41</v>
      </c>
      <c r="H32" s="43" t="s">
        <v>85</v>
      </c>
      <c r="I32" s="44" t="s">
        <v>91</v>
      </c>
      <c r="J32" s="43" t="s">
        <v>392</v>
      </c>
      <c r="K32" s="43" t="s">
        <v>85</v>
      </c>
      <c r="L32" s="45">
        <v>0.9</v>
      </c>
      <c r="M32" s="45">
        <v>0.1</v>
      </c>
      <c r="N32" s="45">
        <v>0</v>
      </c>
      <c r="O32" s="45">
        <v>0</v>
      </c>
      <c r="P32" s="41" t="s">
        <v>296</v>
      </c>
    </row>
    <row r="33" spans="1:16" s="4" customFormat="1" ht="155.44999999999999" customHeight="1">
      <c r="A33" s="66">
        <v>25</v>
      </c>
      <c r="B33" s="159"/>
      <c r="C33" s="41" t="s">
        <v>127</v>
      </c>
      <c r="D33" s="41" t="s">
        <v>452</v>
      </c>
      <c r="E33" s="88" t="s">
        <v>39</v>
      </c>
      <c r="F33" s="43" t="s">
        <v>165</v>
      </c>
      <c r="G33" s="43" t="s">
        <v>41</v>
      </c>
      <c r="H33" s="43" t="s">
        <v>380</v>
      </c>
      <c r="I33" s="44" t="s">
        <v>91</v>
      </c>
      <c r="J33" s="43" t="s">
        <v>392</v>
      </c>
      <c r="K33" s="43" t="s">
        <v>60</v>
      </c>
      <c r="L33" s="45">
        <v>0</v>
      </c>
      <c r="M33" s="45">
        <v>0.5</v>
      </c>
      <c r="N33" s="45">
        <v>0.5</v>
      </c>
      <c r="O33" s="45">
        <v>0</v>
      </c>
      <c r="P33" s="41" t="s">
        <v>297</v>
      </c>
    </row>
    <row r="34" spans="1:16" s="4" customFormat="1" ht="178.15" customHeight="1">
      <c r="A34" s="66">
        <v>26</v>
      </c>
      <c r="B34" s="159"/>
      <c r="C34" s="76" t="s">
        <v>207</v>
      </c>
      <c r="D34" s="41" t="s">
        <v>453</v>
      </c>
      <c r="E34" s="88" t="s">
        <v>39</v>
      </c>
      <c r="F34" s="43" t="s">
        <v>166</v>
      </c>
      <c r="G34" s="43" t="s">
        <v>41</v>
      </c>
      <c r="H34" s="43" t="s">
        <v>60</v>
      </c>
      <c r="I34" s="44" t="s">
        <v>238</v>
      </c>
      <c r="J34" s="43" t="s">
        <v>185</v>
      </c>
      <c r="K34" s="43" t="s">
        <v>60</v>
      </c>
      <c r="L34" s="45">
        <v>0</v>
      </c>
      <c r="M34" s="45">
        <v>0.9</v>
      </c>
      <c r="N34" s="45">
        <v>0.1</v>
      </c>
      <c r="O34" s="45">
        <v>0</v>
      </c>
      <c r="P34" s="41" t="s">
        <v>298</v>
      </c>
    </row>
    <row r="35" spans="1:16" s="4" customFormat="1" ht="219.6" customHeight="1">
      <c r="A35" s="66">
        <v>27</v>
      </c>
      <c r="B35" s="159"/>
      <c r="C35" s="41" t="s">
        <v>186</v>
      </c>
      <c r="D35" s="41" t="s">
        <v>454</v>
      </c>
      <c r="E35" s="88" t="s">
        <v>100</v>
      </c>
      <c r="F35" s="43" t="s">
        <v>164</v>
      </c>
      <c r="G35" s="43" t="s">
        <v>41</v>
      </c>
      <c r="H35" s="43" t="s">
        <v>42</v>
      </c>
      <c r="I35" s="44" t="s">
        <v>122</v>
      </c>
      <c r="J35" s="43" t="s">
        <v>173</v>
      </c>
      <c r="K35" s="43" t="s">
        <v>42</v>
      </c>
      <c r="L35" s="45">
        <v>0</v>
      </c>
      <c r="M35" s="45">
        <v>0.15</v>
      </c>
      <c r="N35" s="45">
        <v>0.3</v>
      </c>
      <c r="O35" s="45">
        <v>0.55000000000000004</v>
      </c>
      <c r="P35" s="165" t="s">
        <v>331</v>
      </c>
    </row>
    <row r="36" spans="1:16" s="4" customFormat="1" ht="181.5" customHeight="1" thickBot="1">
      <c r="A36" s="66">
        <v>28</v>
      </c>
      <c r="B36" s="159"/>
      <c r="C36" s="41" t="s">
        <v>187</v>
      </c>
      <c r="D36" s="41" t="s">
        <v>455</v>
      </c>
      <c r="E36" s="88" t="s">
        <v>100</v>
      </c>
      <c r="F36" s="43" t="s">
        <v>164</v>
      </c>
      <c r="G36" s="43" t="s">
        <v>41</v>
      </c>
      <c r="H36" s="43" t="s">
        <v>42</v>
      </c>
      <c r="I36" s="44" t="s">
        <v>122</v>
      </c>
      <c r="J36" s="43" t="s">
        <v>173</v>
      </c>
      <c r="K36" s="43" t="s">
        <v>42</v>
      </c>
      <c r="L36" s="45">
        <v>0</v>
      </c>
      <c r="M36" s="45">
        <v>0</v>
      </c>
      <c r="N36" s="45">
        <v>0.3</v>
      </c>
      <c r="O36" s="45">
        <v>0.7</v>
      </c>
      <c r="P36" s="151"/>
    </row>
    <row r="37" spans="1:16" s="4" customFormat="1" ht="43.15" customHeight="1">
      <c r="A37" s="152" t="s">
        <v>31</v>
      </c>
      <c r="B37" s="153"/>
      <c r="C37" s="153"/>
      <c r="D37" s="153"/>
      <c r="E37" s="153"/>
      <c r="F37" s="153"/>
      <c r="G37" s="153"/>
      <c r="H37" s="153"/>
      <c r="I37" s="153"/>
      <c r="J37" s="153"/>
      <c r="K37" s="153"/>
      <c r="L37" s="153"/>
      <c r="M37" s="153"/>
      <c r="N37" s="153"/>
      <c r="O37" s="153"/>
      <c r="P37" s="154"/>
    </row>
    <row r="38" spans="1:16" s="4" customFormat="1" ht="273">
      <c r="A38" s="65">
        <v>29</v>
      </c>
      <c r="B38" s="159" t="s">
        <v>36</v>
      </c>
      <c r="C38" s="34" t="s">
        <v>148</v>
      </c>
      <c r="D38" s="41" t="s">
        <v>456</v>
      </c>
      <c r="E38" s="88" t="s">
        <v>39</v>
      </c>
      <c r="F38" s="43" t="s">
        <v>393</v>
      </c>
      <c r="G38" s="43" t="s">
        <v>41</v>
      </c>
      <c r="H38" s="43" t="s">
        <v>85</v>
      </c>
      <c r="I38" s="44" t="s">
        <v>49</v>
      </c>
      <c r="J38" s="43" t="s">
        <v>50</v>
      </c>
      <c r="K38" s="43" t="s">
        <v>85</v>
      </c>
      <c r="L38" s="45">
        <v>0.9</v>
      </c>
      <c r="M38" s="45">
        <v>0.1</v>
      </c>
      <c r="N38" s="45">
        <v>0</v>
      </c>
      <c r="O38" s="45">
        <v>0</v>
      </c>
      <c r="P38" s="43" t="s">
        <v>299</v>
      </c>
    </row>
    <row r="39" spans="1:16" s="4" customFormat="1" ht="152.25" customHeight="1">
      <c r="A39" s="65">
        <v>30</v>
      </c>
      <c r="B39" s="159"/>
      <c r="C39" s="35" t="s">
        <v>208</v>
      </c>
      <c r="D39" s="41" t="s">
        <v>209</v>
      </c>
      <c r="E39" s="88" t="s">
        <v>39</v>
      </c>
      <c r="F39" s="43" t="s">
        <v>78</v>
      </c>
      <c r="G39" s="43" t="s">
        <v>41</v>
      </c>
      <c r="H39" s="43" t="s">
        <v>42</v>
      </c>
      <c r="I39" s="44" t="s">
        <v>210</v>
      </c>
      <c r="J39" s="43" t="s">
        <v>415</v>
      </c>
      <c r="K39" s="43" t="s">
        <v>42</v>
      </c>
      <c r="L39" s="45">
        <v>0.1</v>
      </c>
      <c r="M39" s="45">
        <v>0.6</v>
      </c>
      <c r="N39" s="45">
        <v>0.2</v>
      </c>
      <c r="O39" s="45">
        <v>0.1</v>
      </c>
      <c r="P39" s="43" t="s">
        <v>300</v>
      </c>
    </row>
    <row r="40" spans="1:16" s="4" customFormat="1" ht="168" customHeight="1">
      <c r="A40" s="65">
        <v>31</v>
      </c>
      <c r="B40" s="159"/>
      <c r="C40" s="78" t="s">
        <v>188</v>
      </c>
      <c r="D40" s="41" t="s">
        <v>457</v>
      </c>
      <c r="E40" s="88" t="s">
        <v>39</v>
      </c>
      <c r="F40" s="43" t="s">
        <v>81</v>
      </c>
      <c r="G40" s="43" t="s">
        <v>41</v>
      </c>
      <c r="H40" s="43" t="s">
        <v>85</v>
      </c>
      <c r="I40" s="44" t="s">
        <v>87</v>
      </c>
      <c r="J40" s="43" t="s">
        <v>174</v>
      </c>
      <c r="K40" s="43" t="s">
        <v>85</v>
      </c>
      <c r="L40" s="45">
        <v>0.2</v>
      </c>
      <c r="M40" s="45">
        <v>0.8</v>
      </c>
      <c r="N40" s="45">
        <v>0</v>
      </c>
      <c r="O40" s="45">
        <v>0</v>
      </c>
      <c r="P40" s="43" t="s">
        <v>301</v>
      </c>
    </row>
    <row r="41" spans="1:16" s="4" customFormat="1" ht="138" customHeight="1">
      <c r="A41" s="65">
        <v>32</v>
      </c>
      <c r="B41" s="159"/>
      <c r="C41" s="35" t="s">
        <v>149</v>
      </c>
      <c r="D41" s="41" t="s">
        <v>82</v>
      </c>
      <c r="E41" s="88" t="s">
        <v>39</v>
      </c>
      <c r="F41" s="43" t="s">
        <v>83</v>
      </c>
      <c r="G41" s="43" t="s">
        <v>41</v>
      </c>
      <c r="H41" s="43" t="s">
        <v>394</v>
      </c>
      <c r="I41" s="44" t="s">
        <v>87</v>
      </c>
      <c r="J41" s="43" t="s">
        <v>80</v>
      </c>
      <c r="K41" s="43" t="s">
        <v>85</v>
      </c>
      <c r="L41" s="45">
        <v>0.2</v>
      </c>
      <c r="M41" s="45">
        <v>0.8</v>
      </c>
      <c r="N41" s="45">
        <v>0</v>
      </c>
      <c r="O41" s="45">
        <v>0</v>
      </c>
      <c r="P41" s="41" t="s">
        <v>302</v>
      </c>
    </row>
    <row r="42" spans="1:16" s="4" customFormat="1" ht="150.6" customHeight="1">
      <c r="A42" s="65">
        <v>33</v>
      </c>
      <c r="B42" s="159"/>
      <c r="C42" s="79" t="s">
        <v>420</v>
      </c>
      <c r="D42" s="41" t="s">
        <v>458</v>
      </c>
      <c r="E42" s="88" t="s">
        <v>39</v>
      </c>
      <c r="F42" s="43" t="s">
        <v>86</v>
      </c>
      <c r="G42" s="43" t="s">
        <v>41</v>
      </c>
      <c r="H42" s="43" t="s">
        <v>85</v>
      </c>
      <c r="I42" s="44" t="s">
        <v>79</v>
      </c>
      <c r="J42" s="43" t="s">
        <v>416</v>
      </c>
      <c r="K42" s="43" t="s">
        <v>85</v>
      </c>
      <c r="L42" s="45">
        <v>0.2</v>
      </c>
      <c r="M42" s="45">
        <v>0.8</v>
      </c>
      <c r="N42" s="45">
        <v>0</v>
      </c>
      <c r="O42" s="45">
        <v>0</v>
      </c>
      <c r="P42" s="41" t="s">
        <v>303</v>
      </c>
    </row>
    <row r="43" spans="1:16" s="4" customFormat="1" ht="124.5" customHeight="1">
      <c r="A43" s="65">
        <v>34</v>
      </c>
      <c r="B43" s="159"/>
      <c r="C43" s="79" t="s">
        <v>421</v>
      </c>
      <c r="D43" s="41" t="s">
        <v>459</v>
      </c>
      <c r="E43" s="88" t="s">
        <v>39</v>
      </c>
      <c r="F43" s="43" t="s">
        <v>96</v>
      </c>
      <c r="G43" s="43" t="s">
        <v>41</v>
      </c>
      <c r="H43" s="43" t="s">
        <v>42</v>
      </c>
      <c r="I43" s="44" t="s">
        <v>95</v>
      </c>
      <c r="J43" s="43" t="s">
        <v>392</v>
      </c>
      <c r="K43" s="43" t="s">
        <v>42</v>
      </c>
      <c r="L43" s="45">
        <v>0.25</v>
      </c>
      <c r="M43" s="45">
        <v>0.25</v>
      </c>
      <c r="N43" s="45">
        <v>0.25</v>
      </c>
      <c r="O43" s="45">
        <v>0.25</v>
      </c>
      <c r="P43" s="41" t="s">
        <v>304</v>
      </c>
    </row>
    <row r="44" spans="1:16" s="4" customFormat="1" ht="227.25" customHeight="1">
      <c r="A44" s="65">
        <v>35</v>
      </c>
      <c r="B44" s="159"/>
      <c r="C44" s="79" t="s">
        <v>395</v>
      </c>
      <c r="D44" s="41" t="s">
        <v>460</v>
      </c>
      <c r="E44" s="88" t="s">
        <v>39</v>
      </c>
      <c r="F44" s="43" t="s">
        <v>150</v>
      </c>
      <c r="G44" s="43" t="s">
        <v>41</v>
      </c>
      <c r="H44" s="43" t="s">
        <v>60</v>
      </c>
      <c r="I44" s="44" t="s">
        <v>91</v>
      </c>
      <c r="J44" s="43" t="s">
        <v>185</v>
      </c>
      <c r="K44" s="43" t="s">
        <v>60</v>
      </c>
      <c r="L44" s="45">
        <v>0</v>
      </c>
      <c r="M44" s="45">
        <v>0.5</v>
      </c>
      <c r="N44" s="45">
        <v>0.5</v>
      </c>
      <c r="O44" s="45">
        <v>0</v>
      </c>
      <c r="P44" s="48" t="s">
        <v>305</v>
      </c>
    </row>
    <row r="45" spans="1:16" s="4" customFormat="1" ht="93.75" customHeight="1">
      <c r="A45" s="65">
        <v>36</v>
      </c>
      <c r="B45" s="159"/>
      <c r="C45" s="79" t="s">
        <v>396</v>
      </c>
      <c r="D45" s="41" t="s">
        <v>461</v>
      </c>
      <c r="E45" s="88" t="s">
        <v>39</v>
      </c>
      <c r="F45" s="43" t="s">
        <v>151</v>
      </c>
      <c r="G45" s="43" t="s">
        <v>41</v>
      </c>
      <c r="H45" s="43" t="s">
        <v>42</v>
      </c>
      <c r="I45" s="44" t="s">
        <v>91</v>
      </c>
      <c r="J45" s="43" t="s">
        <v>392</v>
      </c>
      <c r="K45" s="43" t="s">
        <v>42</v>
      </c>
      <c r="L45" s="45">
        <v>0</v>
      </c>
      <c r="M45" s="45">
        <v>0.3</v>
      </c>
      <c r="N45" s="45">
        <v>0.4</v>
      </c>
      <c r="O45" s="45">
        <v>0.3</v>
      </c>
      <c r="P45" s="165" t="s">
        <v>306</v>
      </c>
    </row>
    <row r="46" spans="1:16" s="5" customFormat="1" ht="135.75" customHeight="1">
      <c r="A46" s="65">
        <v>37</v>
      </c>
      <c r="B46" s="159"/>
      <c r="C46" s="79" t="s">
        <v>189</v>
      </c>
      <c r="D46" s="41" t="s">
        <v>462</v>
      </c>
      <c r="E46" s="88" t="s">
        <v>39</v>
      </c>
      <c r="F46" s="43" t="s">
        <v>157</v>
      </c>
      <c r="G46" s="43" t="s">
        <v>41</v>
      </c>
      <c r="H46" s="43" t="s">
        <v>42</v>
      </c>
      <c r="I46" s="44" t="s">
        <v>91</v>
      </c>
      <c r="J46" s="43" t="s">
        <v>392</v>
      </c>
      <c r="K46" s="43" t="s">
        <v>42</v>
      </c>
      <c r="L46" s="45">
        <v>0</v>
      </c>
      <c r="M46" s="45">
        <v>0.3</v>
      </c>
      <c r="N46" s="45">
        <v>0.4</v>
      </c>
      <c r="O46" s="45">
        <v>0.3</v>
      </c>
      <c r="P46" s="151"/>
    </row>
    <row r="47" spans="1:16" s="5" customFormat="1" ht="117" customHeight="1">
      <c r="A47" s="65">
        <v>38</v>
      </c>
      <c r="B47" s="159"/>
      <c r="C47" s="79" t="s">
        <v>422</v>
      </c>
      <c r="D47" s="41" t="s">
        <v>463</v>
      </c>
      <c r="E47" s="88" t="s">
        <v>39</v>
      </c>
      <c r="F47" s="43" t="s">
        <v>156</v>
      </c>
      <c r="G47" s="43" t="s">
        <v>41</v>
      </c>
      <c r="H47" s="43" t="s">
        <v>397</v>
      </c>
      <c r="I47" s="44" t="s">
        <v>91</v>
      </c>
      <c r="J47" s="43" t="s">
        <v>185</v>
      </c>
      <c r="K47" s="43" t="s">
        <v>42</v>
      </c>
      <c r="L47" s="45">
        <v>0</v>
      </c>
      <c r="M47" s="45">
        <v>0.3</v>
      </c>
      <c r="N47" s="45">
        <v>0.5</v>
      </c>
      <c r="O47" s="45">
        <v>0.2</v>
      </c>
      <c r="P47" s="41" t="s">
        <v>307</v>
      </c>
    </row>
    <row r="48" spans="1:16" s="4" customFormat="1" ht="133.5" customHeight="1">
      <c r="A48" s="65">
        <v>39</v>
      </c>
      <c r="B48" s="159"/>
      <c r="C48" s="79" t="s">
        <v>152</v>
      </c>
      <c r="D48" s="41" t="s">
        <v>464</v>
      </c>
      <c r="E48" s="88" t="s">
        <v>39</v>
      </c>
      <c r="F48" s="43" t="s">
        <v>175</v>
      </c>
      <c r="G48" s="43" t="s">
        <v>41</v>
      </c>
      <c r="H48" s="43" t="s">
        <v>60</v>
      </c>
      <c r="I48" s="44" t="s">
        <v>91</v>
      </c>
      <c r="J48" s="43" t="s">
        <v>383</v>
      </c>
      <c r="K48" s="43" t="s">
        <v>60</v>
      </c>
      <c r="L48" s="45">
        <v>0</v>
      </c>
      <c r="M48" s="45">
        <v>0.7</v>
      </c>
      <c r="N48" s="45">
        <v>0.3</v>
      </c>
      <c r="O48" s="45">
        <v>0</v>
      </c>
      <c r="P48" s="41" t="s">
        <v>308</v>
      </c>
    </row>
    <row r="49" spans="1:16" s="4" customFormat="1" ht="252" customHeight="1">
      <c r="A49" s="65">
        <v>40</v>
      </c>
      <c r="B49" s="159"/>
      <c r="C49" s="80" t="s">
        <v>465</v>
      </c>
      <c r="D49" s="41" t="s">
        <v>466</v>
      </c>
      <c r="E49" s="88" t="s">
        <v>39</v>
      </c>
      <c r="F49" s="43" t="s">
        <v>176</v>
      </c>
      <c r="G49" s="43" t="s">
        <v>41</v>
      </c>
      <c r="H49" s="43" t="s">
        <v>42</v>
      </c>
      <c r="I49" s="44" t="s">
        <v>211</v>
      </c>
      <c r="J49" s="43" t="s">
        <v>383</v>
      </c>
      <c r="K49" s="43" t="s">
        <v>42</v>
      </c>
      <c r="L49" s="45">
        <v>0.25</v>
      </c>
      <c r="M49" s="45">
        <v>0.25</v>
      </c>
      <c r="N49" s="45">
        <v>0.25</v>
      </c>
      <c r="O49" s="45">
        <v>0.25</v>
      </c>
      <c r="P49" s="41" t="s">
        <v>309</v>
      </c>
    </row>
    <row r="50" spans="1:16" s="4" customFormat="1" ht="126.4" customHeight="1">
      <c r="A50" s="65">
        <v>41</v>
      </c>
      <c r="B50" s="159"/>
      <c r="C50" s="79" t="s">
        <v>398</v>
      </c>
      <c r="D50" s="41" t="s">
        <v>467</v>
      </c>
      <c r="E50" s="88" t="s">
        <v>39</v>
      </c>
      <c r="F50" s="43" t="s">
        <v>155</v>
      </c>
      <c r="G50" s="43" t="s">
        <v>41</v>
      </c>
      <c r="H50" s="43" t="s">
        <v>60</v>
      </c>
      <c r="I50" s="44" t="s">
        <v>102</v>
      </c>
      <c r="J50" s="43" t="s">
        <v>392</v>
      </c>
      <c r="K50" s="43" t="s">
        <v>60</v>
      </c>
      <c r="L50" s="45">
        <v>0.1</v>
      </c>
      <c r="M50" s="45">
        <v>0.6</v>
      </c>
      <c r="N50" s="45">
        <v>0.3</v>
      </c>
      <c r="O50" s="45">
        <v>0</v>
      </c>
      <c r="P50" s="41" t="s">
        <v>330</v>
      </c>
    </row>
    <row r="51" spans="1:16" s="4" customFormat="1" ht="84.75" customHeight="1">
      <c r="A51" s="65">
        <v>42</v>
      </c>
      <c r="B51" s="159"/>
      <c r="C51" s="79" t="s">
        <v>153</v>
      </c>
      <c r="D51" s="41" t="s">
        <v>468</v>
      </c>
      <c r="E51" s="88" t="s">
        <v>39</v>
      </c>
      <c r="F51" s="43" t="s">
        <v>84</v>
      </c>
      <c r="G51" s="43" t="s">
        <v>41</v>
      </c>
      <c r="H51" s="43" t="s">
        <v>60</v>
      </c>
      <c r="I51" s="44" t="s">
        <v>102</v>
      </c>
      <c r="J51" s="43" t="s">
        <v>185</v>
      </c>
      <c r="K51" s="43" t="s">
        <v>60</v>
      </c>
      <c r="L51" s="45">
        <v>0.1</v>
      </c>
      <c r="M51" s="45">
        <v>0.5</v>
      </c>
      <c r="N51" s="45">
        <v>0.4</v>
      </c>
      <c r="O51" s="45">
        <v>0</v>
      </c>
      <c r="P51" s="41" t="s">
        <v>310</v>
      </c>
    </row>
    <row r="52" spans="1:16" s="4" customFormat="1" ht="84">
      <c r="A52" s="65">
        <v>43</v>
      </c>
      <c r="B52" s="159"/>
      <c r="C52" s="79" t="s">
        <v>399</v>
      </c>
      <c r="D52" s="41" t="s">
        <v>103</v>
      </c>
      <c r="E52" s="88" t="s">
        <v>39</v>
      </c>
      <c r="F52" s="43" t="s">
        <v>177</v>
      </c>
      <c r="G52" s="43" t="s">
        <v>41</v>
      </c>
      <c r="H52" s="43" t="s">
        <v>60</v>
      </c>
      <c r="I52" s="44" t="s">
        <v>102</v>
      </c>
      <c r="J52" s="43" t="s">
        <v>185</v>
      </c>
      <c r="K52" s="43" t="s">
        <v>60</v>
      </c>
      <c r="L52" s="45">
        <v>0.1</v>
      </c>
      <c r="M52" s="45">
        <v>0.5</v>
      </c>
      <c r="N52" s="45">
        <v>0.4</v>
      </c>
      <c r="O52" s="45">
        <v>0</v>
      </c>
      <c r="P52" s="41" t="s">
        <v>311</v>
      </c>
    </row>
    <row r="53" spans="1:16" s="4" customFormat="1" ht="169.5" customHeight="1">
      <c r="A53" s="65">
        <v>44</v>
      </c>
      <c r="B53" s="159"/>
      <c r="C53" s="48" t="s">
        <v>400</v>
      </c>
      <c r="D53" s="41" t="s">
        <v>469</v>
      </c>
      <c r="E53" s="88" t="s">
        <v>39</v>
      </c>
      <c r="F53" s="43" t="s">
        <v>154</v>
      </c>
      <c r="G53" s="43" t="s">
        <v>41</v>
      </c>
      <c r="H53" s="43" t="s">
        <v>42</v>
      </c>
      <c r="I53" s="44" t="s">
        <v>105</v>
      </c>
      <c r="J53" s="43" t="s">
        <v>185</v>
      </c>
      <c r="K53" s="43" t="s">
        <v>42</v>
      </c>
      <c r="L53" s="45">
        <v>0.15</v>
      </c>
      <c r="M53" s="45">
        <v>0.4</v>
      </c>
      <c r="N53" s="45">
        <v>0.3</v>
      </c>
      <c r="O53" s="45">
        <v>0.15</v>
      </c>
      <c r="P53" s="41" t="s">
        <v>329</v>
      </c>
    </row>
    <row r="54" spans="1:16" s="4" customFormat="1" ht="104.25" customHeight="1">
      <c r="A54" s="65">
        <v>45</v>
      </c>
      <c r="B54" s="159"/>
      <c r="C54" s="54" t="s">
        <v>401</v>
      </c>
      <c r="D54" s="41" t="s">
        <v>470</v>
      </c>
      <c r="E54" s="88" t="s">
        <v>106</v>
      </c>
      <c r="F54" s="43" t="s">
        <v>107</v>
      </c>
      <c r="G54" s="43" t="s">
        <v>41</v>
      </c>
      <c r="H54" s="43" t="s">
        <v>60</v>
      </c>
      <c r="I54" s="44" t="s">
        <v>104</v>
      </c>
      <c r="J54" s="43" t="s">
        <v>185</v>
      </c>
      <c r="K54" s="43" t="s">
        <v>60</v>
      </c>
      <c r="L54" s="45">
        <v>0</v>
      </c>
      <c r="M54" s="45">
        <v>0</v>
      </c>
      <c r="N54" s="45">
        <v>1</v>
      </c>
      <c r="O54" s="45">
        <v>0</v>
      </c>
      <c r="P54" s="41" t="s">
        <v>312</v>
      </c>
    </row>
    <row r="55" spans="1:16" s="4" customFormat="1" ht="91.9" customHeight="1">
      <c r="A55" s="65">
        <v>46</v>
      </c>
      <c r="B55" s="159"/>
      <c r="C55" s="54" t="s">
        <v>108</v>
      </c>
      <c r="D55" s="41" t="s">
        <v>471</v>
      </c>
      <c r="E55" s="88" t="s">
        <v>39</v>
      </c>
      <c r="F55" s="43" t="s">
        <v>109</v>
      </c>
      <c r="G55" s="43" t="s">
        <v>41</v>
      </c>
      <c r="H55" s="43" t="s">
        <v>42</v>
      </c>
      <c r="I55" s="44" t="s">
        <v>104</v>
      </c>
      <c r="J55" s="43" t="s">
        <v>392</v>
      </c>
      <c r="K55" s="43" t="s">
        <v>42</v>
      </c>
      <c r="L55" s="45">
        <v>0.3</v>
      </c>
      <c r="M55" s="45">
        <v>0.4</v>
      </c>
      <c r="N55" s="45">
        <v>0.2</v>
      </c>
      <c r="O55" s="45">
        <v>0.1</v>
      </c>
      <c r="P55" s="41" t="s">
        <v>313</v>
      </c>
    </row>
    <row r="56" spans="1:16" s="4" customFormat="1" ht="93.75" customHeight="1" thickBot="1">
      <c r="A56" s="65">
        <v>47</v>
      </c>
      <c r="B56" s="159"/>
      <c r="C56" s="79" t="s">
        <v>178</v>
      </c>
      <c r="D56" s="41" t="s">
        <v>472</v>
      </c>
      <c r="E56" s="88" t="s">
        <v>112</v>
      </c>
      <c r="F56" s="43" t="s">
        <v>114</v>
      </c>
      <c r="G56" s="43" t="s">
        <v>41</v>
      </c>
      <c r="H56" s="43" t="s">
        <v>42</v>
      </c>
      <c r="I56" s="44" t="s">
        <v>111</v>
      </c>
      <c r="J56" s="43" t="s">
        <v>383</v>
      </c>
      <c r="K56" s="43" t="s">
        <v>42</v>
      </c>
      <c r="L56" s="45">
        <v>0.2</v>
      </c>
      <c r="M56" s="45">
        <v>0.4</v>
      </c>
      <c r="N56" s="45">
        <v>0</v>
      </c>
      <c r="O56" s="45">
        <v>0.4</v>
      </c>
      <c r="P56" s="41" t="s">
        <v>328</v>
      </c>
    </row>
    <row r="57" spans="1:16" s="2" customFormat="1" ht="35.25" customHeight="1">
      <c r="A57" s="152" t="s">
        <v>35</v>
      </c>
      <c r="B57" s="153"/>
      <c r="C57" s="153"/>
      <c r="D57" s="153"/>
      <c r="E57" s="153"/>
      <c r="F57" s="153"/>
      <c r="G57" s="153"/>
      <c r="H57" s="153"/>
      <c r="I57" s="153"/>
      <c r="J57" s="153"/>
      <c r="K57" s="153"/>
      <c r="L57" s="153"/>
      <c r="M57" s="153"/>
      <c r="N57" s="153"/>
      <c r="O57" s="153"/>
      <c r="P57" s="154"/>
    </row>
    <row r="58" spans="1:16" s="4" customFormat="1" ht="174" customHeight="1">
      <c r="A58" s="65">
        <v>48</v>
      </c>
      <c r="B58" s="159" t="s">
        <v>251</v>
      </c>
      <c r="C58" s="81" t="s">
        <v>473</v>
      </c>
      <c r="D58" s="48" t="s">
        <v>474</v>
      </c>
      <c r="E58" s="43" t="s">
        <v>39</v>
      </c>
      <c r="F58" s="43" t="s">
        <v>56</v>
      </c>
      <c r="G58" s="43" t="s">
        <v>41</v>
      </c>
      <c r="H58" s="43" t="s">
        <v>85</v>
      </c>
      <c r="I58" s="43" t="s">
        <v>57</v>
      </c>
      <c r="J58" s="43" t="s">
        <v>185</v>
      </c>
      <c r="K58" s="43" t="s">
        <v>85</v>
      </c>
      <c r="L58" s="45">
        <v>0.6</v>
      </c>
      <c r="M58" s="45">
        <v>0.4</v>
      </c>
      <c r="N58" s="45">
        <v>0</v>
      </c>
      <c r="O58" s="45">
        <v>0</v>
      </c>
      <c r="P58" s="41" t="s">
        <v>314</v>
      </c>
    </row>
    <row r="59" spans="1:16" s="4" customFormat="1" ht="203.25" customHeight="1">
      <c r="A59" s="65">
        <v>49</v>
      </c>
      <c r="B59" s="159"/>
      <c r="C59" s="83" t="s">
        <v>402</v>
      </c>
      <c r="D59" s="48" t="s">
        <v>239</v>
      </c>
      <c r="E59" s="43" t="s">
        <v>106</v>
      </c>
      <c r="F59" s="43" t="s">
        <v>143</v>
      </c>
      <c r="G59" s="43" t="s">
        <v>41</v>
      </c>
      <c r="H59" s="43" t="s">
        <v>42</v>
      </c>
      <c r="I59" s="43" t="s">
        <v>116</v>
      </c>
      <c r="J59" s="57" t="s">
        <v>179</v>
      </c>
      <c r="K59" s="43" t="s">
        <v>42</v>
      </c>
      <c r="L59" s="45">
        <v>0.05</v>
      </c>
      <c r="M59" s="45">
        <v>0.6</v>
      </c>
      <c r="N59" s="45">
        <v>0.2</v>
      </c>
      <c r="O59" s="45">
        <v>0.15</v>
      </c>
      <c r="P59" s="41" t="s">
        <v>315</v>
      </c>
    </row>
    <row r="60" spans="1:16" s="4" customFormat="1" ht="237" customHeight="1">
      <c r="A60" s="65">
        <v>50</v>
      </c>
      <c r="B60" s="159"/>
      <c r="C60" s="82" t="s">
        <v>403</v>
      </c>
      <c r="D60" s="48" t="s">
        <v>475</v>
      </c>
      <c r="E60" s="43" t="s">
        <v>100</v>
      </c>
      <c r="F60" s="43" t="s">
        <v>143</v>
      </c>
      <c r="G60" s="43" t="s">
        <v>41</v>
      </c>
      <c r="H60" s="43" t="s">
        <v>42</v>
      </c>
      <c r="I60" s="43" t="s">
        <v>117</v>
      </c>
      <c r="J60" s="57" t="s">
        <v>404</v>
      </c>
      <c r="K60" s="43" t="s">
        <v>42</v>
      </c>
      <c r="L60" s="45">
        <v>0.05</v>
      </c>
      <c r="M60" s="45">
        <v>0.35</v>
      </c>
      <c r="N60" s="45">
        <v>0.35</v>
      </c>
      <c r="O60" s="45">
        <v>0.25</v>
      </c>
      <c r="P60" s="48" t="s">
        <v>316</v>
      </c>
    </row>
    <row r="61" spans="1:16" s="4" customFormat="1" ht="277.5" customHeight="1">
      <c r="A61" s="65">
        <v>51</v>
      </c>
      <c r="B61" s="159"/>
      <c r="C61" s="83" t="s">
        <v>405</v>
      </c>
      <c r="D61" s="48" t="s">
        <v>476</v>
      </c>
      <c r="E61" s="43" t="s">
        <v>100</v>
      </c>
      <c r="F61" s="43" t="s">
        <v>180</v>
      </c>
      <c r="G61" s="43" t="s">
        <v>41</v>
      </c>
      <c r="H61" s="43" t="s">
        <v>42</v>
      </c>
      <c r="I61" s="43" t="s">
        <v>118</v>
      </c>
      <c r="J61" s="57" t="s">
        <v>179</v>
      </c>
      <c r="K61" s="43" t="s">
        <v>42</v>
      </c>
      <c r="L61" s="45">
        <v>0.1062</v>
      </c>
      <c r="M61" s="45">
        <v>0.18340000000000001</v>
      </c>
      <c r="N61" s="45">
        <v>0.22720000000000001</v>
      </c>
      <c r="O61" s="45">
        <v>0.4829</v>
      </c>
      <c r="P61" s="41" t="s">
        <v>317</v>
      </c>
    </row>
    <row r="62" spans="1:16" s="4" customFormat="1" ht="280.14999999999998" customHeight="1">
      <c r="A62" s="65">
        <v>52</v>
      </c>
      <c r="B62" s="159"/>
      <c r="C62" s="83" t="s">
        <v>144</v>
      </c>
      <c r="D62" s="48" t="s">
        <v>477</v>
      </c>
      <c r="E62" s="43" t="s">
        <v>100</v>
      </c>
      <c r="F62" s="43" t="s">
        <v>180</v>
      </c>
      <c r="G62" s="43" t="s">
        <v>41</v>
      </c>
      <c r="H62" s="43" t="s">
        <v>42</v>
      </c>
      <c r="I62" s="43" t="s">
        <v>119</v>
      </c>
      <c r="J62" s="57" t="s">
        <v>179</v>
      </c>
      <c r="K62" s="43" t="s">
        <v>42</v>
      </c>
      <c r="L62" s="45">
        <v>0.17699999999999999</v>
      </c>
      <c r="M62" s="45">
        <v>0.70599999999999996</v>
      </c>
      <c r="N62" s="45">
        <v>5.8999999999999997E-2</v>
      </c>
      <c r="O62" s="45">
        <v>5.3999999999999999E-2</v>
      </c>
      <c r="P62" s="41" t="s">
        <v>327</v>
      </c>
    </row>
    <row r="63" spans="1:16" s="4" customFormat="1" ht="163.5" customHeight="1">
      <c r="A63" s="65">
        <v>53</v>
      </c>
      <c r="B63" s="159"/>
      <c r="C63" s="82" t="s">
        <v>145</v>
      </c>
      <c r="D63" s="48" t="s">
        <v>190</v>
      </c>
      <c r="E63" s="43" t="s">
        <v>100</v>
      </c>
      <c r="F63" s="43" t="s">
        <v>146</v>
      </c>
      <c r="G63" s="43" t="s">
        <v>41</v>
      </c>
      <c r="H63" s="43" t="s">
        <v>42</v>
      </c>
      <c r="I63" s="43" t="s">
        <v>120</v>
      </c>
      <c r="J63" s="57" t="s">
        <v>179</v>
      </c>
      <c r="K63" s="43" t="s">
        <v>42</v>
      </c>
      <c r="L63" s="45">
        <v>0.05</v>
      </c>
      <c r="M63" s="45">
        <v>0.1</v>
      </c>
      <c r="N63" s="45">
        <v>0.55000000000000004</v>
      </c>
      <c r="O63" s="45">
        <v>0.3</v>
      </c>
      <c r="P63" s="41" t="s">
        <v>318</v>
      </c>
    </row>
    <row r="64" spans="1:16" s="4" customFormat="1" ht="147">
      <c r="A64" s="65">
        <v>54</v>
      </c>
      <c r="B64" s="159"/>
      <c r="C64" s="48" t="s">
        <v>197</v>
      </c>
      <c r="D64" s="41" t="s">
        <v>478</v>
      </c>
      <c r="E64" s="43" t="s">
        <v>100</v>
      </c>
      <c r="F64" s="43" t="s">
        <v>147</v>
      </c>
      <c r="G64" s="43" t="s">
        <v>41</v>
      </c>
      <c r="H64" s="43" t="s">
        <v>42</v>
      </c>
      <c r="I64" s="57" t="s">
        <v>121</v>
      </c>
      <c r="J64" s="57" t="s">
        <v>179</v>
      </c>
      <c r="K64" s="43" t="s">
        <v>42</v>
      </c>
      <c r="L64" s="45">
        <v>0.05</v>
      </c>
      <c r="M64" s="45">
        <v>0.3</v>
      </c>
      <c r="N64" s="45">
        <v>0.35</v>
      </c>
      <c r="O64" s="45">
        <v>0.3</v>
      </c>
      <c r="P64" s="41" t="s">
        <v>319</v>
      </c>
    </row>
    <row r="65" spans="1:17" s="2" customFormat="1" ht="35.25" customHeight="1">
      <c r="A65" s="65">
        <v>110</v>
      </c>
      <c r="B65" s="74" t="s">
        <v>212</v>
      </c>
      <c r="C65" s="73"/>
      <c r="D65" s="58"/>
      <c r="E65" s="58"/>
      <c r="F65" s="58"/>
      <c r="G65" s="58"/>
      <c r="H65" s="58"/>
      <c r="I65" s="58"/>
      <c r="J65" s="58"/>
      <c r="K65" s="58"/>
      <c r="L65" s="58"/>
      <c r="M65" s="58"/>
      <c r="N65" s="58"/>
      <c r="O65" s="58"/>
      <c r="P65" s="58"/>
    </row>
    <row r="66" spans="1:17" s="4" customFormat="1" ht="100.5" customHeight="1">
      <c r="A66" s="65">
        <v>55</v>
      </c>
      <c r="B66" s="160" t="s">
        <v>37</v>
      </c>
      <c r="C66" s="84" t="s">
        <v>406</v>
      </c>
      <c r="D66" s="48" t="s">
        <v>479</v>
      </c>
      <c r="E66" s="43" t="s">
        <v>39</v>
      </c>
      <c r="F66" s="43" t="s">
        <v>240</v>
      </c>
      <c r="G66" s="43" t="s">
        <v>41</v>
      </c>
      <c r="H66" s="43" t="s">
        <v>60</v>
      </c>
      <c r="I66" s="43" t="s">
        <v>46</v>
      </c>
      <c r="J66" s="43" t="s">
        <v>185</v>
      </c>
      <c r="K66" s="43" t="s">
        <v>60</v>
      </c>
      <c r="L66" s="45">
        <v>0.2</v>
      </c>
      <c r="M66" s="45">
        <v>0.4</v>
      </c>
      <c r="N66" s="45">
        <v>0.4</v>
      </c>
      <c r="O66" s="45">
        <v>0</v>
      </c>
      <c r="P66" s="43" t="s">
        <v>320</v>
      </c>
      <c r="Q66" s="33"/>
    </row>
    <row r="67" spans="1:17" s="4" customFormat="1" ht="151.9" customHeight="1">
      <c r="A67" s="65">
        <v>56</v>
      </c>
      <c r="B67" s="160"/>
      <c r="C67" s="85" t="s">
        <v>213</v>
      </c>
      <c r="D67" s="48" t="s">
        <v>480</v>
      </c>
      <c r="E67" s="43" t="s">
        <v>39</v>
      </c>
      <c r="F67" s="43" t="s">
        <v>501</v>
      </c>
      <c r="G67" s="43" t="s">
        <v>41</v>
      </c>
      <c r="H67" s="43" t="s">
        <v>85</v>
      </c>
      <c r="I67" s="43" t="s">
        <v>46</v>
      </c>
      <c r="J67" s="43" t="s">
        <v>185</v>
      </c>
      <c r="K67" s="43" t="s">
        <v>85</v>
      </c>
      <c r="L67" s="45">
        <v>0.5</v>
      </c>
      <c r="M67" s="45">
        <v>0.5</v>
      </c>
      <c r="N67" s="45">
        <v>0</v>
      </c>
      <c r="O67" s="45">
        <v>0</v>
      </c>
      <c r="P67" s="41" t="s">
        <v>321</v>
      </c>
      <c r="Q67" s="33"/>
    </row>
    <row r="68" spans="1:17" s="4" customFormat="1" ht="105.6" customHeight="1">
      <c r="A68" s="65">
        <v>57</v>
      </c>
      <c r="B68" s="160"/>
      <c r="C68" s="84" t="s">
        <v>481</v>
      </c>
      <c r="D68" s="48" t="s">
        <v>482</v>
      </c>
      <c r="E68" s="43" t="s">
        <v>39</v>
      </c>
      <c r="F68" s="43" t="s">
        <v>48</v>
      </c>
      <c r="G68" s="43" t="s">
        <v>41</v>
      </c>
      <c r="H68" s="43" t="s">
        <v>85</v>
      </c>
      <c r="I68" s="43" t="s">
        <v>46</v>
      </c>
      <c r="J68" s="43" t="s">
        <v>392</v>
      </c>
      <c r="K68" s="43" t="s">
        <v>85</v>
      </c>
      <c r="L68" s="45">
        <v>0.7</v>
      </c>
      <c r="M68" s="45">
        <v>0.3</v>
      </c>
      <c r="N68" s="45">
        <v>0</v>
      </c>
      <c r="O68" s="45">
        <v>0</v>
      </c>
      <c r="P68" s="41" t="s">
        <v>322</v>
      </c>
      <c r="Q68" s="33"/>
    </row>
    <row r="69" spans="1:17" s="4" customFormat="1" ht="84">
      <c r="A69" s="65">
        <v>58</v>
      </c>
      <c r="B69" s="160"/>
      <c r="C69" s="86" t="s">
        <v>483</v>
      </c>
      <c r="D69" s="48" t="s">
        <v>484</v>
      </c>
      <c r="E69" s="43" t="s">
        <v>39</v>
      </c>
      <c r="F69" s="43" t="s">
        <v>65</v>
      </c>
      <c r="G69" s="43" t="s">
        <v>41</v>
      </c>
      <c r="H69" s="43" t="s">
        <v>198</v>
      </c>
      <c r="I69" s="43" t="s">
        <v>66</v>
      </c>
      <c r="J69" s="57" t="s">
        <v>67</v>
      </c>
      <c r="K69" s="43" t="s">
        <v>198</v>
      </c>
      <c r="L69" s="45">
        <v>1</v>
      </c>
      <c r="M69" s="45">
        <v>0</v>
      </c>
      <c r="N69" s="45">
        <v>0</v>
      </c>
      <c r="O69" s="45">
        <v>0</v>
      </c>
      <c r="P69" s="76" t="s">
        <v>323</v>
      </c>
    </row>
    <row r="70" spans="1:17" s="4" customFormat="1" ht="149.25" customHeight="1" thickBot="1">
      <c r="A70" s="65">
        <v>59</v>
      </c>
      <c r="B70" s="160"/>
      <c r="C70" s="86" t="s">
        <v>496</v>
      </c>
      <c r="D70" s="53" t="s">
        <v>407</v>
      </c>
      <c r="E70" s="88" t="s">
        <v>39</v>
      </c>
      <c r="F70" s="43" t="s">
        <v>142</v>
      </c>
      <c r="G70" s="43" t="s">
        <v>41</v>
      </c>
      <c r="H70" s="60" t="s">
        <v>42</v>
      </c>
      <c r="I70" s="59" t="s">
        <v>101</v>
      </c>
      <c r="J70" s="59" t="s">
        <v>141</v>
      </c>
      <c r="K70" s="43" t="s">
        <v>42</v>
      </c>
      <c r="L70" s="45">
        <v>0.1</v>
      </c>
      <c r="M70" s="45">
        <v>0.32</v>
      </c>
      <c r="N70" s="45">
        <v>0.35</v>
      </c>
      <c r="O70" s="45">
        <v>0.23</v>
      </c>
      <c r="P70" s="36" t="s">
        <v>332</v>
      </c>
    </row>
    <row r="71" spans="1:17" s="2" customFormat="1" ht="36.75" customHeight="1">
      <c r="A71" s="152" t="s">
        <v>194</v>
      </c>
      <c r="B71" s="153"/>
      <c r="C71" s="153"/>
      <c r="D71" s="153"/>
      <c r="E71" s="153"/>
      <c r="F71" s="153"/>
      <c r="G71" s="153"/>
      <c r="H71" s="153"/>
      <c r="I71" s="153"/>
      <c r="J71" s="153"/>
      <c r="K71" s="153"/>
      <c r="L71" s="153"/>
      <c r="M71" s="153"/>
      <c r="N71" s="153"/>
      <c r="O71" s="153"/>
      <c r="P71" s="154"/>
    </row>
    <row r="72" spans="1:17" s="4" customFormat="1" ht="66.599999999999994" customHeight="1">
      <c r="A72" s="168">
        <v>60</v>
      </c>
      <c r="B72" s="168" t="s">
        <v>253</v>
      </c>
      <c r="C72" s="90" t="s">
        <v>498</v>
      </c>
      <c r="D72" s="91" t="s">
        <v>408</v>
      </c>
      <c r="E72" s="88" t="s">
        <v>39</v>
      </c>
      <c r="F72" s="92" t="s">
        <v>254</v>
      </c>
      <c r="G72" s="43" t="s">
        <v>41</v>
      </c>
      <c r="H72" s="60" t="s">
        <v>42</v>
      </c>
      <c r="I72" s="87" t="s">
        <v>277</v>
      </c>
      <c r="J72" s="107" t="s">
        <v>497</v>
      </c>
      <c r="K72" s="43" t="s">
        <v>42</v>
      </c>
      <c r="L72" s="45">
        <v>0</v>
      </c>
      <c r="M72" s="45">
        <v>0.15</v>
      </c>
      <c r="N72" s="45">
        <v>0.45</v>
      </c>
      <c r="O72" s="45">
        <v>0.4</v>
      </c>
      <c r="P72" s="112" t="s">
        <v>364</v>
      </c>
    </row>
    <row r="73" spans="1:17" s="4" customFormat="1" ht="72" customHeight="1">
      <c r="A73" s="169"/>
      <c r="B73" s="169"/>
      <c r="C73" s="90" t="s">
        <v>255</v>
      </c>
      <c r="D73" s="91" t="s">
        <v>409</v>
      </c>
      <c r="E73" s="88" t="s">
        <v>39</v>
      </c>
      <c r="F73" s="87" t="s">
        <v>256</v>
      </c>
      <c r="G73" s="43" t="s">
        <v>41</v>
      </c>
      <c r="H73" s="60" t="s">
        <v>410</v>
      </c>
      <c r="I73" s="87" t="s">
        <v>277</v>
      </c>
      <c r="J73" s="87" t="s">
        <v>278</v>
      </c>
      <c r="K73" s="43" t="s">
        <v>42</v>
      </c>
      <c r="L73" s="45">
        <v>0.05</v>
      </c>
      <c r="M73" s="45">
        <v>0.2</v>
      </c>
      <c r="N73" s="45">
        <v>0.4</v>
      </c>
      <c r="O73" s="45">
        <v>0.35</v>
      </c>
      <c r="P73" s="113"/>
    </row>
    <row r="74" spans="1:17" s="4" customFormat="1" ht="69.599999999999994" customHeight="1">
      <c r="A74" s="170">
        <v>61</v>
      </c>
      <c r="B74" s="170" t="s">
        <v>280</v>
      </c>
      <c r="C74" s="171" t="s">
        <v>258</v>
      </c>
      <c r="D74" s="91" t="s">
        <v>365</v>
      </c>
      <c r="E74" s="88" t="s">
        <v>39</v>
      </c>
      <c r="F74" s="93" t="s">
        <v>259</v>
      </c>
      <c r="G74" s="43" t="s">
        <v>41</v>
      </c>
      <c r="H74" s="60" t="s">
        <v>60</v>
      </c>
      <c r="I74" s="87" t="s">
        <v>362</v>
      </c>
      <c r="J74" s="87" t="s">
        <v>257</v>
      </c>
      <c r="K74" s="43" t="s">
        <v>60</v>
      </c>
      <c r="L74" s="45">
        <v>0.05</v>
      </c>
      <c r="M74" s="45">
        <v>0.6</v>
      </c>
      <c r="N74" s="45">
        <v>0.35</v>
      </c>
      <c r="O74" s="45">
        <v>0</v>
      </c>
      <c r="P74" s="111" t="s">
        <v>363</v>
      </c>
    </row>
    <row r="75" spans="1:17" s="4" customFormat="1" ht="57.6" customHeight="1">
      <c r="A75" s="168"/>
      <c r="B75" s="168"/>
      <c r="C75" s="172"/>
      <c r="D75" s="91" t="s">
        <v>366</v>
      </c>
      <c r="E75" s="88" t="s">
        <v>39</v>
      </c>
      <c r="F75" s="93" t="s">
        <v>259</v>
      </c>
      <c r="G75" s="43" t="s">
        <v>41</v>
      </c>
      <c r="H75" s="60" t="s">
        <v>42</v>
      </c>
      <c r="I75" s="87" t="s">
        <v>362</v>
      </c>
      <c r="J75" s="87" t="s">
        <v>282</v>
      </c>
      <c r="K75" s="43" t="s">
        <v>42</v>
      </c>
      <c r="L75" s="45">
        <v>0.1</v>
      </c>
      <c r="M75" s="45">
        <v>0.35</v>
      </c>
      <c r="N75" s="45">
        <v>0.3</v>
      </c>
      <c r="O75" s="45">
        <v>0.25</v>
      </c>
      <c r="P75" s="112"/>
    </row>
    <row r="76" spans="1:17" s="4" customFormat="1" ht="55.9" customHeight="1">
      <c r="A76" s="168"/>
      <c r="B76" s="168"/>
      <c r="C76" s="172"/>
      <c r="D76" s="91" t="s">
        <v>260</v>
      </c>
      <c r="E76" s="88" t="s">
        <v>39</v>
      </c>
      <c r="F76" s="93" t="s">
        <v>259</v>
      </c>
      <c r="G76" s="43" t="s">
        <v>41</v>
      </c>
      <c r="H76" s="60" t="s">
        <v>42</v>
      </c>
      <c r="I76" s="87" t="s">
        <v>362</v>
      </c>
      <c r="J76" s="87" t="s">
        <v>281</v>
      </c>
      <c r="K76" s="43" t="s">
        <v>42</v>
      </c>
      <c r="L76" s="45">
        <v>0.05</v>
      </c>
      <c r="M76" s="45">
        <v>0.3</v>
      </c>
      <c r="N76" s="45">
        <v>0.35</v>
      </c>
      <c r="O76" s="45">
        <v>0.3</v>
      </c>
      <c r="P76" s="112"/>
    </row>
    <row r="77" spans="1:17" s="4" customFormat="1" ht="70.900000000000006" customHeight="1">
      <c r="A77" s="168"/>
      <c r="B77" s="168"/>
      <c r="C77" s="172"/>
      <c r="D77" s="91" t="s">
        <v>261</v>
      </c>
      <c r="E77" s="88" t="s">
        <v>39</v>
      </c>
      <c r="F77" s="93" t="s">
        <v>259</v>
      </c>
      <c r="G77" s="43" t="s">
        <v>41</v>
      </c>
      <c r="H77" s="60" t="s">
        <v>42</v>
      </c>
      <c r="I77" s="87" t="s">
        <v>362</v>
      </c>
      <c r="J77" s="87" t="s">
        <v>281</v>
      </c>
      <c r="K77" s="43" t="s">
        <v>42</v>
      </c>
      <c r="L77" s="45">
        <v>0.05</v>
      </c>
      <c r="M77" s="45">
        <v>0.25</v>
      </c>
      <c r="N77" s="45">
        <v>0.45</v>
      </c>
      <c r="O77" s="45">
        <v>0.25</v>
      </c>
      <c r="P77" s="112"/>
    </row>
    <row r="78" spans="1:17" s="4" customFormat="1" ht="64.150000000000006" customHeight="1">
      <c r="A78" s="169"/>
      <c r="B78" s="169"/>
      <c r="C78" s="173"/>
      <c r="D78" s="91" t="s">
        <v>262</v>
      </c>
      <c r="E78" s="88" t="s">
        <v>39</v>
      </c>
      <c r="F78" s="93" t="s">
        <v>259</v>
      </c>
      <c r="G78" s="43" t="s">
        <v>41</v>
      </c>
      <c r="H78" s="60" t="s">
        <v>372</v>
      </c>
      <c r="I78" s="87" t="s">
        <v>362</v>
      </c>
      <c r="J78" s="87" t="s">
        <v>281</v>
      </c>
      <c r="K78" s="43" t="s">
        <v>42</v>
      </c>
      <c r="L78" s="45">
        <v>0.1</v>
      </c>
      <c r="M78" s="45">
        <v>0.35</v>
      </c>
      <c r="N78" s="45">
        <v>0.3</v>
      </c>
      <c r="O78" s="45">
        <v>0.25</v>
      </c>
      <c r="P78" s="113"/>
    </row>
    <row r="79" spans="1:17" s="4" customFormat="1" ht="75" customHeight="1">
      <c r="A79" s="170">
        <v>62</v>
      </c>
      <c r="B79" s="170" t="s">
        <v>263</v>
      </c>
      <c r="C79" s="90" t="s">
        <v>264</v>
      </c>
      <c r="D79" s="91" t="s">
        <v>265</v>
      </c>
      <c r="E79" s="88" t="s">
        <v>39</v>
      </c>
      <c r="F79" s="92" t="s">
        <v>266</v>
      </c>
      <c r="G79" s="43" t="s">
        <v>41</v>
      </c>
      <c r="H79" s="60" t="s">
        <v>361</v>
      </c>
      <c r="I79" s="87" t="s">
        <v>356</v>
      </c>
      <c r="J79" s="107" t="s">
        <v>276</v>
      </c>
      <c r="K79" s="43" t="s">
        <v>279</v>
      </c>
      <c r="L79" s="45">
        <v>0.55000000000000004</v>
      </c>
      <c r="M79" s="45">
        <v>0.35</v>
      </c>
      <c r="N79" s="45">
        <v>0</v>
      </c>
      <c r="O79" s="45">
        <v>0</v>
      </c>
      <c r="P79" s="111" t="s">
        <v>267</v>
      </c>
    </row>
    <row r="80" spans="1:17" s="4" customFormat="1" ht="68.45" customHeight="1">
      <c r="A80" s="168"/>
      <c r="B80" s="168"/>
      <c r="C80" s="64" t="s">
        <v>426</v>
      </c>
      <c r="D80" s="106" t="s">
        <v>427</v>
      </c>
      <c r="E80" s="88" t="s">
        <v>39</v>
      </c>
      <c r="F80" s="92" t="s">
        <v>428</v>
      </c>
      <c r="G80" s="43" t="s">
        <v>41</v>
      </c>
      <c r="H80" s="60" t="s">
        <v>283</v>
      </c>
      <c r="I80" s="87" t="s">
        <v>356</v>
      </c>
      <c r="J80" s="87" t="s">
        <v>276</v>
      </c>
      <c r="K80" s="43" t="s">
        <v>429</v>
      </c>
      <c r="L80" s="45">
        <v>0.1</v>
      </c>
      <c r="M80" s="45">
        <v>0.5</v>
      </c>
      <c r="N80" s="45">
        <v>0.2</v>
      </c>
      <c r="O80" s="45">
        <v>0.2</v>
      </c>
      <c r="P80" s="112"/>
    </row>
    <row r="81" spans="1:16" s="4" customFormat="1" ht="87.6" customHeight="1">
      <c r="A81" s="168"/>
      <c r="B81" s="168"/>
      <c r="C81" s="171" t="s">
        <v>268</v>
      </c>
      <c r="D81" s="177" t="s">
        <v>269</v>
      </c>
      <c r="E81" s="108" t="s">
        <v>39</v>
      </c>
      <c r="F81" s="120" t="s">
        <v>270</v>
      </c>
      <c r="G81" s="117" t="s">
        <v>41</v>
      </c>
      <c r="H81" s="114" t="s">
        <v>42</v>
      </c>
      <c r="I81" s="111" t="s">
        <v>356</v>
      </c>
      <c r="J81" s="111"/>
      <c r="K81" s="117" t="s">
        <v>42</v>
      </c>
      <c r="L81" s="45">
        <v>0</v>
      </c>
      <c r="M81" s="45">
        <v>0.3</v>
      </c>
      <c r="N81" s="45">
        <v>0.35</v>
      </c>
      <c r="O81" s="45">
        <v>0.35</v>
      </c>
      <c r="P81" s="112"/>
    </row>
    <row r="82" spans="1:16" s="4" customFormat="1" ht="57.4" hidden="1" customHeight="1">
      <c r="A82" s="168"/>
      <c r="B82" s="168"/>
      <c r="C82" s="172"/>
      <c r="D82" s="178"/>
      <c r="E82" s="109"/>
      <c r="F82" s="121"/>
      <c r="G82" s="118"/>
      <c r="H82" s="115"/>
      <c r="I82" s="112"/>
      <c r="J82" s="112"/>
      <c r="K82" s="118"/>
      <c r="L82" s="45"/>
      <c r="M82" s="45"/>
      <c r="N82" s="45"/>
      <c r="O82" s="45"/>
      <c r="P82" s="112"/>
    </row>
    <row r="83" spans="1:16" s="4" customFormat="1" ht="52.15" hidden="1" customHeight="1">
      <c r="A83" s="168"/>
      <c r="B83" s="168"/>
      <c r="C83" s="173"/>
      <c r="D83" s="179"/>
      <c r="E83" s="110"/>
      <c r="F83" s="122"/>
      <c r="G83" s="119"/>
      <c r="H83" s="116"/>
      <c r="I83" s="113"/>
      <c r="J83" s="113"/>
      <c r="K83" s="119"/>
      <c r="L83" s="45"/>
      <c r="M83" s="45"/>
      <c r="N83" s="45"/>
      <c r="O83" s="45"/>
      <c r="P83" s="112"/>
    </row>
    <row r="84" spans="1:16" s="4" customFormat="1" ht="64.900000000000006" customHeight="1">
      <c r="A84" s="166">
        <v>63</v>
      </c>
      <c r="B84" s="166" t="s">
        <v>271</v>
      </c>
      <c r="C84" s="90" t="s">
        <v>272</v>
      </c>
      <c r="D84" s="91" t="s">
        <v>354</v>
      </c>
      <c r="E84" s="88" t="s">
        <v>39</v>
      </c>
      <c r="F84" s="92" t="s">
        <v>273</v>
      </c>
      <c r="G84" s="43" t="s">
        <v>41</v>
      </c>
      <c r="H84" s="60" t="s">
        <v>355</v>
      </c>
      <c r="I84" s="87" t="s">
        <v>356</v>
      </c>
      <c r="J84" s="87"/>
      <c r="K84" s="43" t="s">
        <v>357</v>
      </c>
      <c r="L84" s="45">
        <v>0</v>
      </c>
      <c r="M84" s="45">
        <v>1</v>
      </c>
      <c r="N84" s="45">
        <v>0</v>
      </c>
      <c r="O84" s="45">
        <v>0</v>
      </c>
      <c r="P84" s="111" t="s">
        <v>358</v>
      </c>
    </row>
    <row r="85" spans="1:16" s="4" customFormat="1" ht="54.6" customHeight="1">
      <c r="A85" s="167"/>
      <c r="B85" s="167"/>
      <c r="C85" s="90" t="s">
        <v>274</v>
      </c>
      <c r="D85" s="91" t="s">
        <v>430</v>
      </c>
      <c r="E85" s="88" t="s">
        <v>39</v>
      </c>
      <c r="F85" s="92" t="s">
        <v>275</v>
      </c>
      <c r="G85" s="43" t="s">
        <v>41</v>
      </c>
      <c r="H85" s="60" t="s">
        <v>359</v>
      </c>
      <c r="I85" s="87" t="s">
        <v>356</v>
      </c>
      <c r="J85" s="87"/>
      <c r="K85" s="43" t="s">
        <v>360</v>
      </c>
      <c r="L85" s="45">
        <v>0</v>
      </c>
      <c r="M85" s="45">
        <v>0.35</v>
      </c>
      <c r="N85" s="45">
        <v>0.65</v>
      </c>
      <c r="O85" s="45">
        <v>0</v>
      </c>
      <c r="P85" s="113"/>
    </row>
    <row r="86" spans="1:16" s="4" customFormat="1" ht="160.9" customHeight="1">
      <c r="A86" s="65">
        <v>64</v>
      </c>
      <c r="B86" s="174" t="s">
        <v>333</v>
      </c>
      <c r="C86" s="76" t="s">
        <v>214</v>
      </c>
      <c r="D86" s="48" t="s">
        <v>215</v>
      </c>
      <c r="E86" s="88" t="s">
        <v>39</v>
      </c>
      <c r="F86" s="43" t="s">
        <v>45</v>
      </c>
      <c r="G86" s="43" t="s">
        <v>41</v>
      </c>
      <c r="H86" s="43" t="s">
        <v>42</v>
      </c>
      <c r="I86" s="44" t="s">
        <v>241</v>
      </c>
      <c r="J86" s="43" t="s">
        <v>242</v>
      </c>
      <c r="K86" s="44" t="s">
        <v>42</v>
      </c>
      <c r="L86" s="45">
        <v>0.1</v>
      </c>
      <c r="M86" s="45">
        <v>0.1</v>
      </c>
      <c r="N86" s="45">
        <v>0.4</v>
      </c>
      <c r="O86" s="45">
        <v>0.4</v>
      </c>
      <c r="P86" s="41" t="s">
        <v>334</v>
      </c>
    </row>
    <row r="87" spans="1:16" s="2" customFormat="1" ht="117.4" customHeight="1">
      <c r="A87" s="104">
        <v>65</v>
      </c>
      <c r="B87" s="175"/>
      <c r="C87" s="61" t="s">
        <v>139</v>
      </c>
      <c r="D87" s="48" t="s">
        <v>70</v>
      </c>
      <c r="E87" s="62" t="s">
        <v>39</v>
      </c>
      <c r="F87" s="62" t="s">
        <v>71</v>
      </c>
      <c r="G87" s="43" t="s">
        <v>41</v>
      </c>
      <c r="H87" s="43" t="s">
        <v>42</v>
      </c>
      <c r="I87" s="62" t="s">
        <v>72</v>
      </c>
      <c r="J87" s="62" t="s">
        <v>73</v>
      </c>
      <c r="K87" s="44" t="s">
        <v>42</v>
      </c>
      <c r="L87" s="45">
        <v>0.4</v>
      </c>
      <c r="M87" s="45">
        <v>0.25</v>
      </c>
      <c r="N87" s="45">
        <v>0.1</v>
      </c>
      <c r="O87" s="45">
        <v>0.25</v>
      </c>
      <c r="P87" s="41" t="s">
        <v>335</v>
      </c>
    </row>
    <row r="88" spans="1:16" s="2" customFormat="1" ht="174.75" customHeight="1">
      <c r="A88" s="105">
        <v>66</v>
      </c>
      <c r="B88" s="175"/>
      <c r="C88" s="61" t="s">
        <v>244</v>
      </c>
      <c r="D88" s="63" t="s">
        <v>243</v>
      </c>
      <c r="E88" s="62" t="s">
        <v>39</v>
      </c>
      <c r="F88" s="62" t="s">
        <v>74</v>
      </c>
      <c r="G88" s="43" t="s">
        <v>41</v>
      </c>
      <c r="H88" s="43" t="s">
        <v>42</v>
      </c>
      <c r="I88" s="62" t="s">
        <v>75</v>
      </c>
      <c r="J88" s="62" t="s">
        <v>130</v>
      </c>
      <c r="K88" s="44" t="s">
        <v>42</v>
      </c>
      <c r="L88" s="45">
        <v>0.05</v>
      </c>
      <c r="M88" s="45">
        <v>0.45</v>
      </c>
      <c r="N88" s="45">
        <v>0.45</v>
      </c>
      <c r="O88" s="45">
        <v>0.05</v>
      </c>
      <c r="P88" s="36" t="s">
        <v>336</v>
      </c>
    </row>
    <row r="89" spans="1:16" s="2" customFormat="1" ht="142.5" customHeight="1">
      <c r="A89" s="65">
        <v>67</v>
      </c>
      <c r="B89" s="175"/>
      <c r="C89" s="61" t="s">
        <v>128</v>
      </c>
      <c r="D89" s="48" t="s">
        <v>485</v>
      </c>
      <c r="E89" s="62" t="s">
        <v>39</v>
      </c>
      <c r="F89" s="62" t="s">
        <v>93</v>
      </c>
      <c r="G89" s="43" t="s">
        <v>41</v>
      </c>
      <c r="H89" s="43" t="s">
        <v>42</v>
      </c>
      <c r="I89" s="62" t="s">
        <v>91</v>
      </c>
      <c r="J89" s="62" t="s">
        <v>181</v>
      </c>
      <c r="K89" s="44" t="s">
        <v>42</v>
      </c>
      <c r="L89" s="45">
        <v>0.5</v>
      </c>
      <c r="M89" s="45">
        <v>0</v>
      </c>
      <c r="N89" s="45">
        <v>0</v>
      </c>
      <c r="O89" s="45">
        <v>0.5</v>
      </c>
      <c r="P89" s="41" t="s">
        <v>337</v>
      </c>
    </row>
    <row r="90" spans="1:16" s="2" customFormat="1" ht="121.9" customHeight="1">
      <c r="A90" s="104">
        <v>68</v>
      </c>
      <c r="B90" s="175"/>
      <c r="C90" s="61" t="s">
        <v>503</v>
      </c>
      <c r="D90" s="48" t="s">
        <v>502</v>
      </c>
      <c r="E90" s="62" t="s">
        <v>39</v>
      </c>
      <c r="F90" s="62" t="s">
        <v>504</v>
      </c>
      <c r="G90" s="43" t="s">
        <v>41</v>
      </c>
      <c r="H90" s="43" t="s">
        <v>42</v>
      </c>
      <c r="I90" s="62" t="s">
        <v>111</v>
      </c>
      <c r="J90" s="62" t="s">
        <v>115</v>
      </c>
      <c r="K90" s="44" t="s">
        <v>42</v>
      </c>
      <c r="L90" s="45">
        <v>0.1</v>
      </c>
      <c r="M90" s="45">
        <v>0.3</v>
      </c>
      <c r="N90" s="45">
        <v>0.4</v>
      </c>
      <c r="O90" s="45">
        <v>0.1</v>
      </c>
      <c r="P90" s="61" t="s">
        <v>182</v>
      </c>
    </row>
    <row r="91" spans="1:16" s="2" customFormat="1" ht="125.45" customHeight="1">
      <c r="A91" s="105">
        <v>69</v>
      </c>
      <c r="B91" s="175"/>
      <c r="C91" s="61" t="s">
        <v>140</v>
      </c>
      <c r="D91" s="48" t="s">
        <v>486</v>
      </c>
      <c r="E91" s="62" t="s">
        <v>131</v>
      </c>
      <c r="F91" s="62" t="s">
        <v>132</v>
      </c>
      <c r="G91" s="43" t="s">
        <v>41</v>
      </c>
      <c r="H91" s="43" t="s">
        <v>42</v>
      </c>
      <c r="I91" s="62" t="s">
        <v>133</v>
      </c>
      <c r="J91" s="62" t="s">
        <v>499</v>
      </c>
      <c r="K91" s="44" t="s">
        <v>42</v>
      </c>
      <c r="L91" s="45">
        <v>0.2</v>
      </c>
      <c r="M91" s="45">
        <v>0.4</v>
      </c>
      <c r="N91" s="45">
        <v>0.3</v>
      </c>
      <c r="O91" s="45">
        <v>0.1</v>
      </c>
      <c r="P91" s="61" t="s">
        <v>338</v>
      </c>
    </row>
    <row r="92" spans="1:16" s="2" customFormat="1" ht="91.15" customHeight="1" thickBot="1">
      <c r="A92" s="65">
        <v>70</v>
      </c>
      <c r="B92" s="176"/>
      <c r="C92" s="59" t="s">
        <v>192</v>
      </c>
      <c r="D92" s="59" t="s">
        <v>245</v>
      </c>
      <c r="E92" s="88" t="s">
        <v>39</v>
      </c>
      <c r="F92" s="59" t="s">
        <v>340</v>
      </c>
      <c r="G92" s="43" t="s">
        <v>41</v>
      </c>
      <c r="H92" s="31" t="s">
        <v>42</v>
      </c>
      <c r="I92" s="59" t="s">
        <v>191</v>
      </c>
      <c r="J92" s="59" t="s">
        <v>193</v>
      </c>
      <c r="K92" s="64" t="s">
        <v>42</v>
      </c>
      <c r="L92" s="45">
        <v>0.2</v>
      </c>
      <c r="M92" s="45">
        <v>0.4</v>
      </c>
      <c r="N92" s="45">
        <v>0.3</v>
      </c>
      <c r="O92" s="45">
        <v>0.1</v>
      </c>
      <c r="P92" s="31" t="s">
        <v>339</v>
      </c>
    </row>
    <row r="93" spans="1:16" s="4" customFormat="1" ht="45.75" customHeight="1">
      <c r="A93" s="152" t="s">
        <v>32</v>
      </c>
      <c r="B93" s="153"/>
      <c r="C93" s="153"/>
      <c r="D93" s="153"/>
      <c r="E93" s="153"/>
      <c r="F93" s="153"/>
      <c r="G93" s="153"/>
      <c r="H93" s="153"/>
      <c r="I93" s="153"/>
      <c r="J93" s="153"/>
      <c r="K93" s="153"/>
      <c r="L93" s="153"/>
      <c r="M93" s="153"/>
      <c r="N93" s="153"/>
      <c r="O93" s="153"/>
      <c r="P93" s="154"/>
    </row>
    <row r="94" spans="1:16" s="4" customFormat="1" ht="111" customHeight="1">
      <c r="A94" s="65">
        <v>71</v>
      </c>
      <c r="B94" s="158" t="s">
        <v>252</v>
      </c>
      <c r="C94" s="41" t="s">
        <v>411</v>
      </c>
      <c r="D94" s="48" t="s">
        <v>487</v>
      </c>
      <c r="E94" s="43" t="s">
        <v>39</v>
      </c>
      <c r="F94" s="43" t="s">
        <v>246</v>
      </c>
      <c r="G94" s="43" t="s">
        <v>41</v>
      </c>
      <c r="H94" s="46" t="s">
        <v>42</v>
      </c>
      <c r="I94" s="43" t="s">
        <v>51</v>
      </c>
      <c r="J94" s="59" t="s">
        <v>135</v>
      </c>
      <c r="K94" s="49" t="s">
        <v>42</v>
      </c>
      <c r="L94" s="45">
        <v>0.2</v>
      </c>
      <c r="M94" s="45">
        <v>0.3</v>
      </c>
      <c r="N94" s="45">
        <v>0.3</v>
      </c>
      <c r="O94" s="45">
        <v>0.2</v>
      </c>
      <c r="P94" s="41" t="s">
        <v>341</v>
      </c>
    </row>
    <row r="95" spans="1:16" s="4" customFormat="1" ht="89.25" customHeight="1">
      <c r="A95" s="65">
        <v>72</v>
      </c>
      <c r="B95" s="158"/>
      <c r="C95" s="41" t="s">
        <v>136</v>
      </c>
      <c r="D95" s="48" t="s">
        <v>488</v>
      </c>
      <c r="E95" s="43" t="s">
        <v>39</v>
      </c>
      <c r="F95" s="43" t="s">
        <v>53</v>
      </c>
      <c r="G95" s="43" t="s">
        <v>41</v>
      </c>
      <c r="H95" s="46" t="s">
        <v>85</v>
      </c>
      <c r="I95" s="43" t="s">
        <v>51</v>
      </c>
      <c r="J95" s="59" t="s">
        <v>412</v>
      </c>
      <c r="K95" s="49" t="s">
        <v>85</v>
      </c>
      <c r="L95" s="45">
        <v>0.05</v>
      </c>
      <c r="M95" s="45">
        <v>0.95</v>
      </c>
      <c r="N95" s="45">
        <v>0</v>
      </c>
      <c r="O95" s="45">
        <v>0</v>
      </c>
      <c r="P95" s="41" t="s">
        <v>342</v>
      </c>
    </row>
    <row r="96" spans="1:16" s="4" customFormat="1" ht="85.5" customHeight="1">
      <c r="A96" s="65">
        <v>73</v>
      </c>
      <c r="B96" s="158"/>
      <c r="C96" s="76" t="s">
        <v>216</v>
      </c>
      <c r="D96" s="48" t="s">
        <v>489</v>
      </c>
      <c r="E96" s="43" t="s">
        <v>39</v>
      </c>
      <c r="F96" s="43" t="s">
        <v>54</v>
      </c>
      <c r="G96" s="43" t="s">
        <v>41</v>
      </c>
      <c r="H96" s="46" t="s">
        <v>42</v>
      </c>
      <c r="I96" s="43" t="s">
        <v>51</v>
      </c>
      <c r="J96" s="59" t="s">
        <v>135</v>
      </c>
      <c r="K96" s="49" t="s">
        <v>42</v>
      </c>
      <c r="L96" s="45">
        <v>0.1</v>
      </c>
      <c r="M96" s="45">
        <v>0.35</v>
      </c>
      <c r="N96" s="45">
        <v>0.45</v>
      </c>
      <c r="O96" s="45">
        <v>0.1</v>
      </c>
      <c r="P96" s="41" t="s">
        <v>343</v>
      </c>
    </row>
    <row r="97" spans="1:16" s="4" customFormat="1" ht="105">
      <c r="A97" s="65">
        <v>74</v>
      </c>
      <c r="B97" s="158"/>
      <c r="C97" s="41" t="s">
        <v>183</v>
      </c>
      <c r="D97" s="48" t="s">
        <v>137</v>
      </c>
      <c r="E97" s="43" t="s">
        <v>39</v>
      </c>
      <c r="F97" s="43" t="s">
        <v>55</v>
      </c>
      <c r="G97" s="43" t="s">
        <v>41</v>
      </c>
      <c r="H97" s="46" t="s">
        <v>42</v>
      </c>
      <c r="I97" s="43" t="s">
        <v>51</v>
      </c>
      <c r="J97" s="59" t="s">
        <v>135</v>
      </c>
      <c r="K97" s="49" t="s">
        <v>171</v>
      </c>
      <c r="L97" s="45">
        <v>0.25</v>
      </c>
      <c r="M97" s="45">
        <v>0.3</v>
      </c>
      <c r="N97" s="45">
        <v>0.25</v>
      </c>
      <c r="O97" s="45">
        <v>0.2</v>
      </c>
      <c r="P97" s="41" t="s">
        <v>344</v>
      </c>
    </row>
    <row r="98" spans="1:16" s="4" customFormat="1" ht="70.5" customHeight="1">
      <c r="A98" s="65">
        <v>75</v>
      </c>
      <c r="B98" s="158"/>
      <c r="C98" s="41" t="s">
        <v>184</v>
      </c>
      <c r="D98" s="48" t="s">
        <v>490</v>
      </c>
      <c r="E98" s="43" t="s">
        <v>39</v>
      </c>
      <c r="F98" s="43" t="s">
        <v>61</v>
      </c>
      <c r="G98" s="43" t="s">
        <v>41</v>
      </c>
      <c r="H98" s="46" t="s">
        <v>42</v>
      </c>
      <c r="I98" s="43" t="s">
        <v>58</v>
      </c>
      <c r="J98" s="59" t="s">
        <v>135</v>
      </c>
      <c r="K98" s="49" t="s">
        <v>42</v>
      </c>
      <c r="L98" s="45">
        <v>0.1</v>
      </c>
      <c r="M98" s="45">
        <v>0.3</v>
      </c>
      <c r="N98" s="45">
        <v>0.4</v>
      </c>
      <c r="O98" s="45">
        <v>0.2</v>
      </c>
      <c r="P98" s="41" t="s">
        <v>345</v>
      </c>
    </row>
    <row r="99" spans="1:16" s="4" customFormat="1" ht="81">
      <c r="A99" s="65">
        <v>76</v>
      </c>
      <c r="B99" s="158"/>
      <c r="C99" s="41" t="s">
        <v>62</v>
      </c>
      <c r="D99" s="48" t="s">
        <v>491</v>
      </c>
      <c r="E99" s="43" t="s">
        <v>39</v>
      </c>
      <c r="F99" s="43" t="s">
        <v>63</v>
      </c>
      <c r="G99" s="43" t="s">
        <v>41</v>
      </c>
      <c r="H99" s="46" t="s">
        <v>42</v>
      </c>
      <c r="I99" s="43" t="s">
        <v>58</v>
      </c>
      <c r="J99" s="59" t="s">
        <v>135</v>
      </c>
      <c r="K99" s="49" t="s">
        <v>42</v>
      </c>
      <c r="L99" s="45">
        <v>0.1</v>
      </c>
      <c r="M99" s="45">
        <v>0.3</v>
      </c>
      <c r="N99" s="45">
        <v>0.4</v>
      </c>
      <c r="O99" s="45">
        <v>0.2</v>
      </c>
      <c r="P99" s="41" t="s">
        <v>346</v>
      </c>
    </row>
    <row r="100" spans="1:16" s="4" customFormat="1" ht="120.75" customHeight="1">
      <c r="A100" s="65">
        <v>77</v>
      </c>
      <c r="B100" s="158"/>
      <c r="C100" s="76" t="s">
        <v>221</v>
      </c>
      <c r="D100" s="48" t="s">
        <v>492</v>
      </c>
      <c r="E100" s="43" t="s">
        <v>39</v>
      </c>
      <c r="F100" s="43" t="s">
        <v>64</v>
      </c>
      <c r="G100" s="43" t="s">
        <v>41</v>
      </c>
      <c r="H100" s="46" t="s">
        <v>42</v>
      </c>
      <c r="I100" s="43" t="s">
        <v>222</v>
      </c>
      <c r="J100" s="59" t="s">
        <v>412</v>
      </c>
      <c r="K100" s="49" t="s">
        <v>42</v>
      </c>
      <c r="L100" s="45">
        <v>0.1</v>
      </c>
      <c r="M100" s="45">
        <v>0.3</v>
      </c>
      <c r="N100" s="45">
        <v>0.4</v>
      </c>
      <c r="O100" s="45">
        <v>0.2</v>
      </c>
      <c r="P100" s="41" t="s">
        <v>347</v>
      </c>
    </row>
    <row r="101" spans="1:16" s="4" customFormat="1" ht="179.45" customHeight="1">
      <c r="A101" s="65">
        <v>78</v>
      </c>
      <c r="B101" s="158"/>
      <c r="C101" s="76" t="s">
        <v>220</v>
      </c>
      <c r="D101" s="48" t="s">
        <v>417</v>
      </c>
      <c r="E101" s="43" t="s">
        <v>39</v>
      </c>
      <c r="F101" s="43" t="s">
        <v>59</v>
      </c>
      <c r="G101" s="43" t="s">
        <v>41</v>
      </c>
      <c r="H101" s="46" t="s">
        <v>42</v>
      </c>
      <c r="I101" s="43" t="s">
        <v>247</v>
      </c>
      <c r="J101" s="59" t="s">
        <v>135</v>
      </c>
      <c r="K101" s="49" t="s">
        <v>42</v>
      </c>
      <c r="L101" s="45">
        <v>0.5</v>
      </c>
      <c r="M101" s="45">
        <v>0</v>
      </c>
      <c r="N101" s="45">
        <v>0.1</v>
      </c>
      <c r="O101" s="45">
        <v>0.4</v>
      </c>
      <c r="P101" s="41" t="s">
        <v>348</v>
      </c>
    </row>
    <row r="102" spans="1:16" s="4" customFormat="1" ht="178.9" customHeight="1">
      <c r="A102" s="65">
        <v>79</v>
      </c>
      <c r="B102" s="158"/>
      <c r="C102" s="76" t="s">
        <v>217</v>
      </c>
      <c r="D102" s="36" t="s">
        <v>493</v>
      </c>
      <c r="E102" s="43" t="s">
        <v>39</v>
      </c>
      <c r="F102" s="43" t="s">
        <v>92</v>
      </c>
      <c r="G102" s="43" t="s">
        <v>41</v>
      </c>
      <c r="H102" s="46" t="s">
        <v>42</v>
      </c>
      <c r="I102" s="43" t="s">
        <v>248</v>
      </c>
      <c r="J102" s="59" t="s">
        <v>135</v>
      </c>
      <c r="K102" s="49" t="s">
        <v>42</v>
      </c>
      <c r="L102" s="45">
        <v>0</v>
      </c>
      <c r="M102" s="45">
        <v>0</v>
      </c>
      <c r="N102" s="45">
        <v>0</v>
      </c>
      <c r="O102" s="45">
        <v>1</v>
      </c>
      <c r="P102" s="41" t="s">
        <v>349</v>
      </c>
    </row>
    <row r="103" spans="1:16" s="4" customFormat="1" ht="184.9" customHeight="1">
      <c r="A103" s="65">
        <v>80</v>
      </c>
      <c r="B103" s="158"/>
      <c r="C103" s="76" t="s">
        <v>218</v>
      </c>
      <c r="D103" s="48" t="s">
        <v>219</v>
      </c>
      <c r="E103" s="43" t="s">
        <v>39</v>
      </c>
      <c r="F103" s="43" t="s">
        <v>97</v>
      </c>
      <c r="G103" s="43" t="s">
        <v>41</v>
      </c>
      <c r="H103" s="46" t="s">
        <v>42</v>
      </c>
      <c r="I103" s="43" t="s">
        <v>249</v>
      </c>
      <c r="J103" s="59" t="s">
        <v>135</v>
      </c>
      <c r="K103" s="49" t="s">
        <v>42</v>
      </c>
      <c r="L103" s="45">
        <v>0</v>
      </c>
      <c r="M103" s="45">
        <v>0.3</v>
      </c>
      <c r="N103" s="45">
        <v>1</v>
      </c>
      <c r="O103" s="45">
        <v>0.2</v>
      </c>
      <c r="P103" s="41" t="s">
        <v>350</v>
      </c>
    </row>
    <row r="104" spans="1:16" s="4" customFormat="1" ht="93" customHeight="1">
      <c r="A104" s="65">
        <v>81</v>
      </c>
      <c r="B104" s="158"/>
      <c r="C104" s="41" t="s">
        <v>423</v>
      </c>
      <c r="D104" s="48" t="s">
        <v>494</v>
      </c>
      <c r="E104" s="43" t="s">
        <v>39</v>
      </c>
      <c r="F104" s="43" t="s">
        <v>98</v>
      </c>
      <c r="G104" s="43" t="s">
        <v>41</v>
      </c>
      <c r="H104" s="46" t="s">
        <v>60</v>
      </c>
      <c r="I104" s="43" t="s">
        <v>91</v>
      </c>
      <c r="J104" s="59" t="s">
        <v>135</v>
      </c>
      <c r="K104" s="49" t="s">
        <v>60</v>
      </c>
      <c r="L104" s="45">
        <v>0</v>
      </c>
      <c r="M104" s="45">
        <v>0.3</v>
      </c>
      <c r="N104" s="45">
        <v>0.7</v>
      </c>
      <c r="O104" s="45">
        <v>0</v>
      </c>
      <c r="P104" s="41" t="s">
        <v>351</v>
      </c>
    </row>
    <row r="105" spans="1:16" s="4" customFormat="1" ht="113.25" customHeight="1">
      <c r="A105" s="65">
        <v>82</v>
      </c>
      <c r="B105" s="158"/>
      <c r="C105" s="41" t="s">
        <v>500</v>
      </c>
      <c r="D105" s="48" t="s">
        <v>495</v>
      </c>
      <c r="E105" s="43" t="s">
        <v>112</v>
      </c>
      <c r="F105" s="43" t="s">
        <v>113</v>
      </c>
      <c r="G105" s="43" t="s">
        <v>41</v>
      </c>
      <c r="H105" s="46" t="s">
        <v>42</v>
      </c>
      <c r="I105" s="43" t="s">
        <v>111</v>
      </c>
      <c r="J105" s="59" t="s">
        <v>135</v>
      </c>
      <c r="K105" s="49" t="s">
        <v>42</v>
      </c>
      <c r="L105" s="45">
        <v>0.1</v>
      </c>
      <c r="M105" s="45">
        <v>0.2</v>
      </c>
      <c r="N105" s="45">
        <v>0.5</v>
      </c>
      <c r="O105" s="45">
        <v>0.2</v>
      </c>
      <c r="P105" s="41" t="s">
        <v>352</v>
      </c>
    </row>
    <row r="106" spans="1:16" s="4" customFormat="1" ht="113.45" customHeight="1">
      <c r="A106" s="65">
        <v>83</v>
      </c>
      <c r="B106" s="158"/>
      <c r="C106" s="61" t="s">
        <v>138</v>
      </c>
      <c r="D106" s="48" t="s">
        <v>250</v>
      </c>
      <c r="E106" s="62" t="s">
        <v>39</v>
      </c>
      <c r="F106" s="62" t="s">
        <v>47</v>
      </c>
      <c r="G106" s="43" t="s">
        <v>41</v>
      </c>
      <c r="H106" s="46" t="s">
        <v>42</v>
      </c>
      <c r="I106" s="62" t="s">
        <v>58</v>
      </c>
      <c r="J106" s="59" t="s">
        <v>135</v>
      </c>
      <c r="K106" s="49" t="s">
        <v>42</v>
      </c>
      <c r="L106" s="45">
        <v>0.1</v>
      </c>
      <c r="M106" s="45">
        <v>0.3</v>
      </c>
      <c r="N106" s="45">
        <v>0.4</v>
      </c>
      <c r="O106" s="45">
        <v>0.2</v>
      </c>
      <c r="P106" s="61" t="s">
        <v>353</v>
      </c>
    </row>
    <row r="107" spans="1:16" ht="78" customHeight="1" thickBot="1">
      <c r="A107" s="146" t="s">
        <v>25</v>
      </c>
      <c r="B107" s="146"/>
      <c r="C107" s="146"/>
      <c r="D107" s="146"/>
      <c r="E107" s="146"/>
      <c r="F107" s="146"/>
      <c r="G107" s="146"/>
      <c r="H107" s="146"/>
      <c r="I107" s="146"/>
      <c r="J107" s="146"/>
      <c r="K107" s="146"/>
      <c r="L107" s="146"/>
      <c r="M107" s="146"/>
      <c r="N107" s="146"/>
      <c r="O107" s="146"/>
      <c r="P107" s="146"/>
    </row>
    <row r="108" spans="1:16" ht="57.6" customHeight="1">
      <c r="A108" s="94"/>
      <c r="B108" s="95" t="s">
        <v>38</v>
      </c>
      <c r="C108" s="96"/>
      <c r="D108" s="96"/>
      <c r="E108" s="96"/>
      <c r="F108" s="96"/>
      <c r="G108" s="96"/>
      <c r="H108" s="96"/>
      <c r="I108" s="96"/>
      <c r="J108" s="97"/>
      <c r="K108" s="97"/>
      <c r="L108" s="97"/>
      <c r="M108" s="98"/>
      <c r="N108" s="98"/>
      <c r="O108" s="98"/>
      <c r="P108" s="98"/>
    </row>
    <row r="109" spans="1:16" ht="53.25" thickBot="1">
      <c r="A109" s="94"/>
      <c r="B109" s="99" t="s">
        <v>123</v>
      </c>
      <c r="C109" s="100">
        <f>E109+G109</f>
        <v>9512.1960450000006</v>
      </c>
      <c r="D109" s="101" t="s">
        <v>14</v>
      </c>
      <c r="E109" s="102">
        <f>1373087045/1000000</f>
        <v>1373.087045</v>
      </c>
      <c r="F109" s="103" t="s">
        <v>15</v>
      </c>
      <c r="G109" s="147">
        <f>8139109000/1000000</f>
        <v>8139.1090000000004</v>
      </c>
      <c r="H109" s="148"/>
      <c r="I109" s="149"/>
      <c r="J109" s="97"/>
      <c r="K109" s="97"/>
      <c r="L109" s="97"/>
      <c r="M109" s="98"/>
      <c r="N109" s="98"/>
      <c r="O109" s="98"/>
      <c r="P109" s="98"/>
    </row>
    <row r="110" spans="1:16" ht="42" customHeight="1" thickBot="1">
      <c r="A110" s="15"/>
      <c r="B110" s="17"/>
      <c r="C110" s="17"/>
      <c r="D110" s="17"/>
      <c r="E110" s="17"/>
      <c r="F110" s="17"/>
      <c r="G110" s="18"/>
      <c r="H110" s="19"/>
      <c r="I110" s="19"/>
      <c r="J110" s="13"/>
      <c r="K110" s="13"/>
      <c r="L110" s="13"/>
      <c r="M110" s="16"/>
      <c r="N110" s="16"/>
      <c r="O110" s="16"/>
      <c r="P110" s="16"/>
    </row>
    <row r="111" spans="1:16" ht="52.5" customHeight="1" thickBot="1">
      <c r="A111" s="15"/>
      <c r="B111" s="123" t="s">
        <v>16</v>
      </c>
      <c r="C111" s="124"/>
      <c r="D111" s="124"/>
      <c r="E111" s="124"/>
      <c r="F111" s="125"/>
      <c r="G111" s="18"/>
      <c r="H111" s="19"/>
      <c r="I111" s="19"/>
      <c r="J111" s="13"/>
      <c r="K111" s="13"/>
      <c r="L111" s="13"/>
      <c r="M111" s="16"/>
      <c r="N111" s="16"/>
      <c r="O111" s="16"/>
      <c r="P111" s="16"/>
    </row>
    <row r="112" spans="1:16" ht="75.599999999999994" customHeight="1" thickBot="1">
      <c r="A112" s="15"/>
      <c r="B112" s="20"/>
      <c r="C112" s="21" t="s">
        <v>17</v>
      </c>
      <c r="D112" s="22" t="s">
        <v>26</v>
      </c>
      <c r="E112" s="21" t="s">
        <v>18</v>
      </c>
      <c r="F112" s="22" t="s">
        <v>27</v>
      </c>
      <c r="G112" s="18"/>
      <c r="H112" s="19"/>
      <c r="I112" s="19"/>
      <c r="J112" s="13"/>
      <c r="K112" s="13"/>
      <c r="L112" s="13"/>
      <c r="M112" s="16"/>
      <c r="N112" s="16"/>
      <c r="O112" s="16"/>
      <c r="P112" s="16"/>
    </row>
    <row r="113" spans="1:16" ht="26.25">
      <c r="A113" s="15"/>
      <c r="B113" s="23" t="s">
        <v>19</v>
      </c>
      <c r="C113" s="37">
        <f>364714532/1000000</f>
        <v>364.71453200000002</v>
      </c>
      <c r="D113" s="38">
        <f>C113/E109</f>
        <v>0.26561646861943849</v>
      </c>
      <c r="E113" s="24">
        <f>2762828135/1000000</f>
        <v>2762.8281350000002</v>
      </c>
      <c r="F113" s="38">
        <f>E113/G109</f>
        <v>0.33945093191404613</v>
      </c>
      <c r="G113" s="18"/>
      <c r="H113" s="19"/>
      <c r="I113" s="19"/>
      <c r="J113" s="13"/>
      <c r="K113" s="13"/>
      <c r="L113" s="13"/>
      <c r="M113" s="16"/>
      <c r="N113" s="16"/>
      <c r="O113" s="16"/>
      <c r="P113" s="16"/>
    </row>
    <row r="114" spans="1:16" ht="26.25">
      <c r="A114" s="15"/>
      <c r="B114" s="25" t="s">
        <v>20</v>
      </c>
      <c r="C114" s="37">
        <f>350287766/1000000</f>
        <v>350.28776599999998</v>
      </c>
      <c r="D114" s="38">
        <f>C114/E109</f>
        <v>0.25510965766922661</v>
      </c>
      <c r="E114" s="26">
        <f>3434904569/1000000</f>
        <v>3434.9045689999998</v>
      </c>
      <c r="F114" s="39">
        <f>E114/G109</f>
        <v>0.42202464286938529</v>
      </c>
      <c r="G114" s="18"/>
      <c r="H114" s="19"/>
      <c r="I114" s="19"/>
      <c r="J114" s="13"/>
      <c r="K114" s="13"/>
      <c r="L114" s="13"/>
      <c r="M114" s="16"/>
      <c r="N114" s="16"/>
      <c r="O114" s="16"/>
      <c r="P114" s="16"/>
    </row>
    <row r="115" spans="1:16" ht="26.25">
      <c r="A115" s="15"/>
      <c r="B115" s="25" t="s">
        <v>21</v>
      </c>
      <c r="C115" s="37">
        <f>339137818/1000000</f>
        <v>339.13781799999998</v>
      </c>
      <c r="D115" s="38">
        <f>C115/E109</f>
        <v>0.2469893072219613</v>
      </c>
      <c r="E115" s="26">
        <f>1033726042/1000000</f>
        <v>1033.726042</v>
      </c>
      <c r="F115" s="39">
        <f>E115/G109</f>
        <v>0.12700727340056508</v>
      </c>
      <c r="G115" s="18"/>
      <c r="H115" s="19"/>
      <c r="I115" s="19"/>
      <c r="J115" s="13"/>
      <c r="K115" s="13"/>
      <c r="L115" s="13"/>
      <c r="M115" s="16"/>
      <c r="N115" s="16"/>
      <c r="O115" s="16"/>
      <c r="P115" s="16"/>
    </row>
    <row r="116" spans="1:16" ht="27" thickBot="1">
      <c r="A116" s="15"/>
      <c r="B116" s="27" t="s">
        <v>22</v>
      </c>
      <c r="C116" s="37">
        <f>318946929/1000000</f>
        <v>318.94692900000001</v>
      </c>
      <c r="D116" s="38">
        <f>C116/E109</f>
        <v>0.2322845664893736</v>
      </c>
      <c r="E116" s="28">
        <f>907650234/1000000</f>
        <v>907.65023399999995</v>
      </c>
      <c r="F116" s="40">
        <f>E116/G109</f>
        <v>0.11151714935873201</v>
      </c>
      <c r="G116" s="18"/>
      <c r="H116" s="19"/>
      <c r="I116" s="19"/>
      <c r="J116" s="13"/>
      <c r="K116" s="13"/>
      <c r="L116" s="13"/>
      <c r="M116" s="16"/>
      <c r="N116" s="16"/>
      <c r="O116" s="16"/>
      <c r="P116" s="16"/>
    </row>
    <row r="117" spans="1:16" ht="27" thickBot="1">
      <c r="A117" s="15"/>
      <c r="B117" s="29" t="s">
        <v>23</v>
      </c>
      <c r="C117" s="30">
        <f>SUM(C113:C116)</f>
        <v>1373.087045</v>
      </c>
      <c r="D117" s="30">
        <f>C117/E109</f>
        <v>1</v>
      </c>
      <c r="E117" s="30">
        <f>SUM(E113:E116)</f>
        <v>8139.10898</v>
      </c>
      <c r="F117" s="30">
        <f>SUM(F113:F116)</f>
        <v>0.9999999975427285</v>
      </c>
      <c r="G117" s="18"/>
      <c r="H117" s="19"/>
      <c r="I117" s="19"/>
      <c r="J117" s="13"/>
      <c r="K117" s="13"/>
      <c r="L117" s="13"/>
      <c r="M117" s="16"/>
      <c r="N117" s="16"/>
      <c r="O117" s="16"/>
      <c r="P117" s="16"/>
    </row>
    <row r="118" spans="1:16">
      <c r="A118" s="1"/>
      <c r="B118" s="6"/>
      <c r="C118" s="6"/>
      <c r="D118" s="6"/>
      <c r="E118" s="6"/>
      <c r="F118" s="6"/>
      <c r="G118" s="7"/>
      <c r="H118" s="7"/>
      <c r="I118" s="7"/>
      <c r="J118" s="7"/>
      <c r="K118" s="7"/>
      <c r="L118" s="7"/>
      <c r="M118" s="8"/>
      <c r="N118" s="8"/>
      <c r="O118" s="8"/>
      <c r="P118" s="8"/>
    </row>
    <row r="119" spans="1:16">
      <c r="A119" s="1"/>
      <c r="B119" s="6"/>
      <c r="C119" s="6"/>
      <c r="D119" s="6"/>
      <c r="E119" s="6"/>
      <c r="F119" s="6"/>
      <c r="G119" s="7"/>
      <c r="H119" s="7"/>
      <c r="I119" s="7"/>
      <c r="J119" s="7"/>
      <c r="K119" s="7"/>
      <c r="L119" s="7"/>
      <c r="M119" s="8"/>
      <c r="N119" s="8"/>
      <c r="O119" s="8"/>
      <c r="P119" s="8"/>
    </row>
    <row r="120" spans="1:16">
      <c r="A120" s="1"/>
      <c r="B120" s="6"/>
      <c r="C120" s="6"/>
      <c r="D120" s="6"/>
      <c r="E120" s="6"/>
      <c r="F120" s="6"/>
      <c r="G120" s="7"/>
      <c r="H120" s="7"/>
      <c r="I120" s="7"/>
      <c r="J120" s="7"/>
      <c r="K120" s="7"/>
      <c r="L120" s="7"/>
      <c r="M120" s="8"/>
      <c r="N120" s="8"/>
      <c r="O120" s="8"/>
      <c r="P120" s="8"/>
    </row>
    <row r="121" spans="1:16">
      <c r="A121" s="1"/>
      <c r="B121" s="6"/>
      <c r="C121" s="6"/>
      <c r="D121" s="6"/>
      <c r="E121" s="6"/>
      <c r="F121" s="6"/>
      <c r="G121" s="7"/>
      <c r="H121" s="7"/>
      <c r="I121" s="7"/>
      <c r="J121" s="7"/>
      <c r="K121" s="7"/>
      <c r="L121" s="7"/>
      <c r="M121" s="8"/>
      <c r="N121" s="8"/>
      <c r="O121" s="8"/>
      <c r="P121" s="8"/>
    </row>
    <row r="122" spans="1:16">
      <c r="A122" s="1"/>
      <c r="B122" s="6"/>
      <c r="C122" s="6"/>
      <c r="D122" s="6"/>
      <c r="E122" s="6"/>
      <c r="F122" s="6"/>
      <c r="G122" s="14"/>
      <c r="H122" s="7"/>
      <c r="I122" s="7"/>
      <c r="J122" s="7"/>
      <c r="K122" s="7"/>
      <c r="L122" s="7"/>
      <c r="M122" s="8"/>
      <c r="N122" s="8"/>
      <c r="O122" s="8"/>
      <c r="P122" s="8"/>
    </row>
    <row r="123" spans="1:16">
      <c r="A123" s="1"/>
      <c r="B123" s="6"/>
      <c r="C123" s="6"/>
      <c r="D123" s="6"/>
      <c r="E123" s="6"/>
      <c r="F123" s="6"/>
      <c r="G123" s="7"/>
      <c r="H123" s="7"/>
      <c r="I123" s="7"/>
      <c r="J123" s="7"/>
      <c r="K123" s="7"/>
      <c r="L123" s="7"/>
      <c r="M123" s="8"/>
      <c r="N123" s="8"/>
      <c r="O123" s="8"/>
      <c r="P123" s="8"/>
    </row>
    <row r="124" spans="1:16">
      <c r="A124" s="1"/>
      <c r="B124" s="6"/>
      <c r="C124" s="6"/>
      <c r="D124" s="6"/>
      <c r="E124" s="6"/>
      <c r="F124" s="6"/>
      <c r="G124" s="7"/>
      <c r="H124" s="7"/>
      <c r="I124" s="7"/>
      <c r="J124" s="7"/>
      <c r="K124" s="7"/>
      <c r="L124" s="7"/>
      <c r="M124" s="8"/>
      <c r="N124" s="8"/>
      <c r="O124" s="8"/>
      <c r="P124" s="8"/>
    </row>
    <row r="125" spans="1:16">
      <c r="A125" s="1"/>
      <c r="B125" s="6"/>
      <c r="C125" s="6"/>
      <c r="D125" s="6"/>
      <c r="E125" s="6"/>
      <c r="F125" s="6"/>
      <c r="G125" s="7"/>
      <c r="H125" s="7"/>
      <c r="I125" s="7"/>
      <c r="J125" s="7"/>
      <c r="K125" s="7"/>
      <c r="L125" s="7"/>
      <c r="M125" s="8"/>
      <c r="N125" s="8"/>
      <c r="O125" s="8"/>
      <c r="P125" s="8"/>
    </row>
    <row r="126" spans="1:16">
      <c r="A126" s="1"/>
      <c r="B126" s="6"/>
      <c r="C126" s="6"/>
      <c r="D126" s="6"/>
      <c r="E126" s="6"/>
      <c r="F126" s="6"/>
      <c r="G126" s="7"/>
      <c r="H126" s="7"/>
      <c r="I126" s="7"/>
      <c r="J126" s="7"/>
      <c r="K126" s="7"/>
      <c r="L126" s="7"/>
      <c r="M126" s="8"/>
      <c r="N126" s="8"/>
      <c r="O126" s="8"/>
      <c r="P126" s="8"/>
    </row>
    <row r="127" spans="1:16">
      <c r="A127" s="1"/>
      <c r="B127" s="6"/>
      <c r="C127" s="6"/>
      <c r="D127" s="6"/>
      <c r="E127" s="6"/>
      <c r="F127" s="6"/>
      <c r="G127" s="7"/>
      <c r="H127" s="7"/>
      <c r="I127" s="7"/>
      <c r="J127" s="7"/>
      <c r="K127" s="7"/>
      <c r="L127" s="7"/>
      <c r="M127" s="8"/>
      <c r="N127" s="8"/>
      <c r="O127" s="8"/>
      <c r="P127" s="8"/>
    </row>
    <row r="128" spans="1:16">
      <c r="A128" s="1"/>
      <c r="B128" s="6"/>
      <c r="C128" s="6"/>
      <c r="D128" s="6"/>
      <c r="E128" s="6"/>
      <c r="F128" s="6"/>
      <c r="G128" s="7"/>
      <c r="H128" s="7"/>
      <c r="I128" s="7"/>
      <c r="J128" s="7"/>
      <c r="K128" s="7"/>
      <c r="L128" s="7"/>
      <c r="M128" s="8"/>
      <c r="N128" s="8"/>
      <c r="O128" s="8"/>
      <c r="P128" s="8"/>
    </row>
    <row r="129" spans="1:16">
      <c r="A129" s="1"/>
      <c r="B129" s="6"/>
      <c r="C129" s="6"/>
      <c r="D129" s="6"/>
      <c r="E129" s="6"/>
      <c r="F129" s="6"/>
      <c r="G129" s="7"/>
      <c r="H129" s="7"/>
      <c r="I129" s="7"/>
      <c r="J129" s="7"/>
      <c r="K129" s="7"/>
      <c r="L129" s="7"/>
      <c r="M129" s="8"/>
      <c r="N129" s="8"/>
      <c r="O129" s="8"/>
      <c r="P129" s="8"/>
    </row>
    <row r="130" spans="1:16">
      <c r="A130" s="1"/>
      <c r="B130" s="6"/>
      <c r="C130" s="6"/>
      <c r="D130" s="6"/>
      <c r="E130" s="6"/>
      <c r="F130" s="6"/>
      <c r="G130" s="7"/>
      <c r="H130" s="7"/>
      <c r="I130" s="7"/>
      <c r="J130" s="7"/>
      <c r="K130" s="7"/>
      <c r="L130" s="7"/>
      <c r="M130" s="8"/>
      <c r="N130" s="8"/>
      <c r="O130" s="8"/>
      <c r="P130" s="8"/>
    </row>
    <row r="131" spans="1:16">
      <c r="A131" s="1"/>
      <c r="B131" s="6"/>
      <c r="C131" s="6"/>
      <c r="D131" s="6"/>
      <c r="E131" s="6"/>
      <c r="F131" s="6"/>
      <c r="G131" s="7"/>
      <c r="H131" s="7"/>
      <c r="I131" s="7"/>
      <c r="J131" s="7"/>
      <c r="K131" s="7"/>
      <c r="L131" s="7"/>
      <c r="M131" s="8"/>
      <c r="N131" s="8"/>
      <c r="O131" s="8"/>
      <c r="P131" s="8"/>
    </row>
    <row r="132" spans="1:16">
      <c r="A132" s="1"/>
      <c r="B132" s="6"/>
      <c r="C132" s="6"/>
      <c r="D132" s="6"/>
      <c r="E132" s="6"/>
      <c r="F132" s="6"/>
      <c r="G132" s="7"/>
      <c r="H132" s="7"/>
      <c r="I132" s="7"/>
      <c r="J132" s="7"/>
      <c r="K132" s="7"/>
      <c r="L132" s="7"/>
      <c r="M132" s="8"/>
      <c r="N132" s="8"/>
      <c r="O132" s="8"/>
      <c r="P132" s="8"/>
    </row>
    <row r="133" spans="1:16">
      <c r="A133" s="1"/>
      <c r="B133" s="6"/>
      <c r="C133" s="6"/>
      <c r="D133" s="6"/>
      <c r="E133" s="6"/>
      <c r="F133" s="6"/>
      <c r="G133" s="7"/>
      <c r="H133" s="7"/>
      <c r="I133" s="7"/>
      <c r="J133" s="7"/>
      <c r="K133" s="7"/>
      <c r="L133" s="7"/>
      <c r="M133" s="8"/>
      <c r="N133" s="8"/>
      <c r="O133" s="8"/>
      <c r="P133" s="8"/>
    </row>
    <row r="134" spans="1:16">
      <c r="A134" s="1"/>
      <c r="B134" s="6"/>
      <c r="C134" s="6"/>
      <c r="D134" s="6"/>
      <c r="E134" s="6"/>
      <c r="F134" s="6"/>
      <c r="G134" s="7"/>
      <c r="H134" s="7"/>
      <c r="I134" s="7"/>
      <c r="J134" s="7"/>
      <c r="K134" s="7"/>
      <c r="L134" s="7"/>
      <c r="M134" s="8"/>
      <c r="N134" s="8"/>
      <c r="O134" s="8"/>
      <c r="P134" s="8"/>
    </row>
    <row r="135" spans="1:16">
      <c r="A135" s="1"/>
      <c r="B135" s="6"/>
      <c r="C135" s="6"/>
      <c r="D135" s="6"/>
      <c r="E135" s="6"/>
      <c r="F135" s="6"/>
      <c r="G135" s="7"/>
      <c r="H135" s="7"/>
      <c r="I135" s="7"/>
      <c r="J135" s="7"/>
      <c r="K135" s="7"/>
      <c r="L135" s="7"/>
      <c r="M135" s="8"/>
      <c r="N135" s="8"/>
      <c r="O135" s="8"/>
      <c r="P135" s="8"/>
    </row>
    <row r="136" spans="1:16">
      <c r="A136" s="1"/>
      <c r="B136" s="6"/>
      <c r="C136" s="6"/>
      <c r="D136" s="6"/>
      <c r="E136" s="6"/>
      <c r="F136" s="6"/>
      <c r="G136" s="7"/>
      <c r="H136" s="7"/>
      <c r="I136" s="7"/>
      <c r="J136" s="7"/>
      <c r="K136" s="7"/>
      <c r="L136" s="7"/>
      <c r="M136" s="8"/>
      <c r="N136" s="8"/>
      <c r="O136" s="8"/>
      <c r="P136" s="8"/>
    </row>
    <row r="137" spans="1:16">
      <c r="A137" s="1"/>
      <c r="B137" s="6"/>
      <c r="C137" s="6"/>
      <c r="D137" s="6"/>
      <c r="E137" s="6"/>
      <c r="F137" s="6"/>
      <c r="G137" s="7"/>
      <c r="H137" s="7"/>
      <c r="I137" s="7"/>
      <c r="J137" s="7"/>
      <c r="K137" s="7"/>
      <c r="L137" s="7"/>
      <c r="M137" s="8"/>
      <c r="N137" s="8"/>
      <c r="O137" s="8"/>
      <c r="P137" s="8"/>
    </row>
    <row r="138" spans="1:16">
      <c r="A138" s="1"/>
      <c r="B138" s="6"/>
      <c r="C138" s="6"/>
      <c r="D138" s="6"/>
      <c r="E138" s="6"/>
      <c r="F138" s="6"/>
      <c r="G138" s="7"/>
      <c r="H138" s="7"/>
      <c r="I138" s="7"/>
      <c r="J138" s="7"/>
      <c r="K138" s="7"/>
      <c r="L138" s="7"/>
      <c r="M138" s="8"/>
      <c r="N138" s="8"/>
      <c r="O138" s="8"/>
      <c r="P138" s="8"/>
    </row>
    <row r="139" spans="1:16">
      <c r="A139" s="1"/>
      <c r="B139" s="6"/>
      <c r="C139" s="6"/>
      <c r="D139" s="6"/>
      <c r="E139" s="6"/>
      <c r="F139" s="6"/>
      <c r="G139" s="7"/>
      <c r="H139" s="7"/>
      <c r="I139" s="7"/>
      <c r="J139" s="7"/>
      <c r="K139" s="7"/>
      <c r="L139" s="7"/>
      <c r="M139" s="8"/>
      <c r="N139" s="8"/>
      <c r="O139" s="8"/>
      <c r="P139" s="8"/>
    </row>
    <row r="140" spans="1:16">
      <c r="A140" s="1"/>
      <c r="B140" s="6"/>
      <c r="C140" s="6"/>
      <c r="D140" s="6"/>
      <c r="E140" s="6"/>
      <c r="F140" s="6"/>
      <c r="G140" s="7"/>
      <c r="H140" s="7"/>
      <c r="I140" s="7"/>
      <c r="J140" s="7"/>
      <c r="K140" s="7"/>
      <c r="L140" s="7"/>
      <c r="M140" s="8"/>
      <c r="N140" s="8"/>
      <c r="O140" s="8"/>
      <c r="P140" s="8"/>
    </row>
    <row r="141" spans="1:16">
      <c r="A141" s="1"/>
      <c r="B141" s="6"/>
      <c r="C141" s="6"/>
      <c r="D141" s="6"/>
      <c r="E141" s="6"/>
      <c r="F141" s="6"/>
      <c r="G141" s="7"/>
      <c r="H141" s="7"/>
      <c r="I141" s="7"/>
      <c r="J141" s="7"/>
      <c r="K141" s="7"/>
      <c r="L141" s="7"/>
      <c r="M141" s="8"/>
      <c r="N141" s="8"/>
      <c r="O141" s="8"/>
      <c r="P141" s="8"/>
    </row>
    <row r="142" spans="1:16">
      <c r="A142" s="1"/>
      <c r="B142" s="6"/>
      <c r="C142" s="6"/>
      <c r="D142" s="6"/>
      <c r="E142" s="6"/>
      <c r="F142" s="6"/>
      <c r="G142" s="7"/>
      <c r="H142" s="7"/>
      <c r="I142" s="7"/>
      <c r="J142" s="7"/>
      <c r="K142" s="7"/>
      <c r="L142" s="7"/>
      <c r="M142" s="8"/>
      <c r="N142" s="8"/>
      <c r="O142" s="8"/>
      <c r="P142" s="8"/>
    </row>
    <row r="143" spans="1:16">
      <c r="A143" s="1"/>
      <c r="B143" s="6"/>
      <c r="C143" s="6"/>
      <c r="D143" s="6"/>
      <c r="E143" s="6"/>
      <c r="F143" s="6"/>
      <c r="G143" s="7"/>
      <c r="H143" s="7"/>
      <c r="I143" s="7"/>
      <c r="J143" s="7"/>
      <c r="K143" s="7"/>
      <c r="L143" s="7"/>
      <c r="M143" s="8"/>
      <c r="N143" s="8"/>
      <c r="O143" s="8"/>
      <c r="P143" s="8"/>
    </row>
    <row r="144" spans="1:16">
      <c r="A144" s="1"/>
      <c r="B144" s="6"/>
      <c r="C144" s="6"/>
      <c r="D144" s="6"/>
      <c r="E144" s="6"/>
      <c r="F144" s="6"/>
      <c r="G144" s="7"/>
      <c r="H144" s="7"/>
      <c r="I144" s="7"/>
      <c r="J144" s="7"/>
      <c r="K144" s="7"/>
      <c r="L144" s="7"/>
      <c r="M144" s="8"/>
      <c r="N144" s="8"/>
      <c r="O144" s="8"/>
      <c r="P144" s="8"/>
    </row>
    <row r="145" spans="1:16">
      <c r="A145" s="1"/>
      <c r="B145" s="6"/>
      <c r="C145" s="6"/>
      <c r="D145" s="6"/>
      <c r="E145" s="6"/>
      <c r="F145" s="6"/>
      <c r="G145" s="7"/>
      <c r="H145" s="7"/>
      <c r="I145" s="7"/>
      <c r="J145" s="7"/>
      <c r="K145" s="7"/>
      <c r="L145" s="7"/>
      <c r="M145" s="8"/>
      <c r="N145" s="8"/>
      <c r="O145" s="8"/>
      <c r="P145" s="8"/>
    </row>
    <row r="146" spans="1:16">
      <c r="A146" s="1"/>
      <c r="B146" s="6"/>
      <c r="C146" s="6"/>
      <c r="D146" s="6"/>
      <c r="E146" s="6"/>
      <c r="F146" s="6"/>
      <c r="G146" s="7"/>
      <c r="H146" s="7"/>
      <c r="I146" s="7"/>
      <c r="J146" s="7"/>
      <c r="K146" s="7"/>
      <c r="L146" s="7"/>
      <c r="M146" s="8"/>
      <c r="N146" s="8"/>
      <c r="O146" s="8"/>
      <c r="P146" s="8"/>
    </row>
    <row r="147" spans="1:16">
      <c r="A147" s="1"/>
      <c r="B147" s="6"/>
      <c r="C147" s="6"/>
      <c r="D147" s="6"/>
      <c r="E147" s="6"/>
      <c r="F147" s="6"/>
      <c r="G147" s="7"/>
      <c r="H147" s="7"/>
      <c r="I147" s="7"/>
      <c r="J147" s="7"/>
      <c r="K147" s="7"/>
      <c r="L147" s="7"/>
      <c r="M147" s="8"/>
      <c r="N147" s="8"/>
      <c r="O147" s="8"/>
      <c r="P147" s="8"/>
    </row>
    <row r="148" spans="1:16">
      <c r="A148" s="1"/>
      <c r="B148" s="6"/>
      <c r="C148" s="6"/>
      <c r="D148" s="6"/>
      <c r="E148" s="6"/>
      <c r="F148" s="6"/>
      <c r="G148" s="7"/>
      <c r="H148" s="7"/>
      <c r="I148" s="7"/>
      <c r="J148" s="7"/>
      <c r="K148" s="7"/>
      <c r="L148" s="7"/>
      <c r="M148" s="8"/>
      <c r="N148" s="8"/>
      <c r="O148" s="8"/>
      <c r="P148" s="8"/>
    </row>
    <row r="149" spans="1:16">
      <c r="A149" s="1"/>
      <c r="B149" s="6"/>
      <c r="C149" s="6"/>
      <c r="D149" s="6"/>
      <c r="E149" s="6"/>
      <c r="F149" s="6"/>
      <c r="G149" s="7"/>
      <c r="H149" s="7"/>
      <c r="I149" s="7"/>
      <c r="J149" s="7"/>
      <c r="K149" s="7"/>
      <c r="L149" s="7"/>
      <c r="M149" s="8"/>
      <c r="N149" s="8"/>
      <c r="O149" s="8"/>
      <c r="P149" s="8"/>
    </row>
    <row r="150" spans="1:16">
      <c r="A150" s="1"/>
      <c r="B150" s="6"/>
      <c r="C150" s="6"/>
      <c r="D150" s="6"/>
      <c r="E150" s="6"/>
      <c r="F150" s="6"/>
      <c r="G150" s="7"/>
      <c r="H150" s="7"/>
      <c r="I150" s="7"/>
      <c r="J150" s="7"/>
      <c r="K150" s="7"/>
      <c r="L150" s="7"/>
      <c r="M150" s="8"/>
      <c r="N150" s="8"/>
      <c r="O150" s="8"/>
      <c r="P150" s="8"/>
    </row>
    <row r="151" spans="1:16">
      <c r="A151" s="1"/>
      <c r="B151" s="6"/>
      <c r="C151" s="6"/>
      <c r="D151" s="6"/>
      <c r="E151" s="6"/>
      <c r="F151" s="6"/>
      <c r="G151" s="7"/>
      <c r="H151" s="7"/>
      <c r="I151" s="7"/>
      <c r="J151" s="7"/>
      <c r="K151" s="7"/>
      <c r="L151" s="7"/>
      <c r="M151" s="8"/>
      <c r="N151" s="8"/>
      <c r="O151" s="8"/>
      <c r="P151" s="8"/>
    </row>
    <row r="152" spans="1:16">
      <c r="A152" s="1"/>
      <c r="B152" s="6"/>
      <c r="C152" s="6"/>
      <c r="D152" s="6"/>
      <c r="E152" s="6"/>
      <c r="F152" s="6"/>
      <c r="G152" s="7"/>
      <c r="H152" s="7"/>
      <c r="I152" s="7"/>
      <c r="J152" s="7"/>
      <c r="K152" s="7"/>
      <c r="L152" s="7"/>
      <c r="M152" s="8"/>
      <c r="N152" s="8"/>
      <c r="O152" s="8"/>
      <c r="P152" s="8"/>
    </row>
    <row r="153" spans="1:16">
      <c r="A153" s="1"/>
      <c r="B153" s="6"/>
      <c r="C153" s="6"/>
      <c r="D153" s="6"/>
      <c r="E153" s="6"/>
      <c r="F153" s="6"/>
      <c r="G153" s="7"/>
      <c r="H153" s="7"/>
      <c r="I153" s="7"/>
      <c r="J153" s="7"/>
      <c r="K153" s="7"/>
      <c r="L153" s="7"/>
      <c r="M153" s="8"/>
      <c r="N153" s="8"/>
      <c r="O153" s="8"/>
      <c r="P153" s="8"/>
    </row>
    <row r="154" spans="1:16">
      <c r="A154" s="1"/>
      <c r="B154" s="6"/>
      <c r="C154" s="6"/>
      <c r="D154" s="6"/>
      <c r="E154" s="6"/>
      <c r="F154" s="6"/>
      <c r="G154" s="7"/>
      <c r="H154" s="7"/>
      <c r="I154" s="7"/>
      <c r="J154" s="7"/>
      <c r="K154" s="7"/>
      <c r="L154" s="7"/>
      <c r="M154" s="8"/>
      <c r="N154" s="8"/>
      <c r="O154" s="8"/>
      <c r="P154" s="8"/>
    </row>
    <row r="155" spans="1:16">
      <c r="A155" s="1"/>
      <c r="B155" s="6"/>
      <c r="C155" s="6"/>
      <c r="D155" s="6"/>
      <c r="E155" s="6"/>
      <c r="F155" s="6"/>
      <c r="G155" s="7"/>
      <c r="H155" s="7"/>
      <c r="I155" s="7"/>
      <c r="J155" s="7"/>
      <c r="K155" s="7"/>
      <c r="L155" s="7"/>
      <c r="M155" s="8"/>
      <c r="N155" s="8"/>
      <c r="O155" s="8"/>
      <c r="P155" s="8"/>
    </row>
    <row r="156" spans="1:16">
      <c r="A156" s="1"/>
      <c r="B156" s="6"/>
      <c r="C156" s="6"/>
      <c r="D156" s="6"/>
      <c r="E156" s="6"/>
      <c r="F156" s="6"/>
      <c r="G156" s="7"/>
      <c r="H156" s="7"/>
      <c r="I156" s="7"/>
      <c r="J156" s="7"/>
      <c r="K156" s="7"/>
      <c r="L156" s="7"/>
      <c r="M156" s="8"/>
      <c r="N156" s="8"/>
      <c r="O156" s="8"/>
      <c r="P156" s="8"/>
    </row>
    <row r="157" spans="1:16">
      <c r="A157" s="1"/>
      <c r="B157" s="6"/>
      <c r="C157" s="6"/>
      <c r="D157" s="6"/>
      <c r="E157" s="6"/>
      <c r="F157" s="6"/>
      <c r="G157" s="7"/>
      <c r="H157" s="7"/>
      <c r="I157" s="7"/>
      <c r="J157" s="7"/>
      <c r="K157" s="7"/>
      <c r="L157" s="7"/>
      <c r="M157" s="8"/>
      <c r="N157" s="8"/>
      <c r="O157" s="8"/>
      <c r="P157" s="8"/>
    </row>
    <row r="158" spans="1:16">
      <c r="A158" s="1"/>
      <c r="B158" s="6"/>
      <c r="C158" s="6"/>
      <c r="D158" s="6"/>
      <c r="E158" s="6"/>
      <c r="F158" s="6"/>
      <c r="G158" s="7"/>
      <c r="H158" s="7"/>
      <c r="I158" s="7"/>
      <c r="J158" s="7"/>
      <c r="K158" s="7"/>
      <c r="L158" s="7"/>
      <c r="M158" s="8"/>
      <c r="N158" s="8"/>
      <c r="O158" s="8"/>
      <c r="P158" s="8"/>
    </row>
    <row r="159" spans="1:16">
      <c r="A159" s="1"/>
      <c r="B159" s="6"/>
      <c r="C159" s="6"/>
      <c r="D159" s="6"/>
      <c r="E159" s="6"/>
      <c r="F159" s="6"/>
      <c r="G159" s="7"/>
      <c r="H159" s="7"/>
      <c r="I159" s="7"/>
      <c r="J159" s="7"/>
      <c r="K159" s="7"/>
      <c r="L159" s="7"/>
      <c r="M159" s="8"/>
      <c r="N159" s="8"/>
      <c r="O159" s="8"/>
      <c r="P159" s="8"/>
    </row>
    <row r="160" spans="1:16">
      <c r="A160" s="1"/>
      <c r="B160" s="6"/>
      <c r="C160" s="6"/>
      <c r="D160" s="6"/>
      <c r="E160" s="6"/>
      <c r="F160" s="6"/>
      <c r="G160" s="7"/>
      <c r="H160" s="7"/>
      <c r="I160" s="7"/>
      <c r="J160" s="7"/>
      <c r="K160" s="7"/>
      <c r="L160" s="7"/>
      <c r="M160" s="8"/>
      <c r="N160" s="8"/>
      <c r="O160" s="8"/>
      <c r="P160" s="8"/>
    </row>
    <row r="161" spans="1:16">
      <c r="A161" s="1"/>
      <c r="B161" s="6"/>
      <c r="C161" s="6"/>
      <c r="D161" s="6"/>
      <c r="E161" s="6"/>
      <c r="F161" s="6"/>
      <c r="G161" s="7"/>
      <c r="H161" s="7"/>
      <c r="I161" s="7"/>
      <c r="J161" s="7"/>
      <c r="K161" s="7"/>
      <c r="L161" s="7"/>
      <c r="M161" s="8"/>
      <c r="N161" s="8"/>
      <c r="O161" s="8"/>
      <c r="P161" s="8"/>
    </row>
    <row r="162" spans="1:16">
      <c r="A162" s="1"/>
      <c r="B162" s="6"/>
      <c r="C162" s="6"/>
      <c r="D162" s="6"/>
      <c r="E162" s="6"/>
      <c r="F162" s="6"/>
      <c r="G162" s="7"/>
      <c r="H162" s="7"/>
      <c r="I162" s="7"/>
      <c r="J162" s="7"/>
      <c r="K162" s="7"/>
      <c r="L162" s="7"/>
      <c r="M162" s="8"/>
      <c r="N162" s="8"/>
      <c r="O162" s="8"/>
      <c r="P162" s="8"/>
    </row>
    <row r="163" spans="1:16">
      <c r="A163" s="1"/>
      <c r="B163" s="6"/>
      <c r="C163" s="6"/>
      <c r="D163" s="6"/>
      <c r="E163" s="6"/>
      <c r="F163" s="6"/>
      <c r="G163" s="7"/>
      <c r="H163" s="7"/>
      <c r="I163" s="7"/>
      <c r="J163" s="7"/>
      <c r="K163" s="7"/>
      <c r="L163" s="7"/>
      <c r="M163" s="8"/>
      <c r="N163" s="8"/>
      <c r="O163" s="8"/>
      <c r="P163" s="8"/>
    </row>
    <row r="164" spans="1:16">
      <c r="A164" s="1"/>
      <c r="B164" s="6"/>
      <c r="C164" s="6"/>
      <c r="D164" s="6"/>
      <c r="E164" s="6"/>
      <c r="F164" s="6"/>
      <c r="G164" s="7"/>
      <c r="H164" s="7"/>
      <c r="I164" s="7"/>
      <c r="J164" s="7"/>
      <c r="K164" s="7"/>
      <c r="L164" s="7"/>
      <c r="M164" s="8"/>
      <c r="N164" s="8"/>
      <c r="O164" s="8"/>
      <c r="P164" s="8"/>
    </row>
    <row r="165" spans="1:16">
      <c r="A165" s="1"/>
      <c r="B165" s="6"/>
      <c r="C165" s="6"/>
      <c r="D165" s="6"/>
      <c r="E165" s="6"/>
      <c r="F165" s="6"/>
      <c r="G165" s="7"/>
      <c r="H165" s="7"/>
      <c r="I165" s="7"/>
      <c r="J165" s="7"/>
      <c r="K165" s="7"/>
      <c r="L165" s="7"/>
      <c r="M165" s="8"/>
      <c r="N165" s="8"/>
      <c r="O165" s="8"/>
      <c r="P165" s="8"/>
    </row>
    <row r="166" spans="1:16">
      <c r="A166" s="1"/>
      <c r="B166" s="6"/>
      <c r="C166" s="6"/>
      <c r="D166" s="6"/>
      <c r="E166" s="6"/>
      <c r="F166" s="6"/>
      <c r="G166" s="7"/>
      <c r="H166" s="7"/>
      <c r="I166" s="7"/>
      <c r="J166" s="7"/>
      <c r="K166" s="7"/>
      <c r="L166" s="7"/>
      <c r="M166" s="8"/>
      <c r="N166" s="8"/>
      <c r="O166" s="8"/>
      <c r="P166" s="8"/>
    </row>
    <row r="167" spans="1:16">
      <c r="A167" s="1"/>
      <c r="B167" s="6"/>
      <c r="C167" s="6"/>
      <c r="D167" s="6"/>
      <c r="E167" s="6"/>
      <c r="F167" s="6"/>
      <c r="G167" s="7"/>
      <c r="H167" s="7"/>
      <c r="I167" s="7"/>
      <c r="J167" s="7"/>
      <c r="K167" s="7"/>
      <c r="L167" s="7"/>
      <c r="M167" s="8"/>
      <c r="N167" s="8"/>
      <c r="O167" s="8"/>
      <c r="P167" s="8"/>
    </row>
    <row r="168" spans="1:16">
      <c r="A168" s="1"/>
      <c r="B168" s="6"/>
      <c r="C168" s="6"/>
      <c r="D168" s="6"/>
      <c r="E168" s="6"/>
      <c r="F168" s="6"/>
      <c r="G168" s="7"/>
      <c r="H168" s="7"/>
      <c r="I168" s="7"/>
      <c r="J168" s="7"/>
      <c r="K168" s="7"/>
      <c r="L168" s="7"/>
      <c r="M168" s="8"/>
      <c r="N168" s="8"/>
      <c r="O168" s="8"/>
      <c r="P168" s="8"/>
    </row>
    <row r="169" spans="1:16">
      <c r="A169" s="1"/>
      <c r="B169" s="6"/>
      <c r="C169" s="6"/>
      <c r="D169" s="6"/>
      <c r="E169" s="6"/>
      <c r="F169" s="6"/>
      <c r="G169" s="7"/>
      <c r="H169" s="7"/>
      <c r="I169" s="7"/>
      <c r="J169" s="7"/>
      <c r="K169" s="7"/>
      <c r="L169" s="7"/>
      <c r="M169" s="8"/>
      <c r="N169" s="8"/>
      <c r="O169" s="8"/>
      <c r="P169" s="8"/>
    </row>
    <row r="170" spans="1:16">
      <c r="A170" s="1"/>
      <c r="B170" s="6"/>
      <c r="C170" s="6"/>
      <c r="D170" s="6"/>
      <c r="E170" s="6"/>
      <c r="F170" s="6"/>
      <c r="G170" s="7"/>
      <c r="H170" s="7"/>
      <c r="I170" s="7"/>
      <c r="J170" s="7"/>
      <c r="K170" s="7"/>
      <c r="L170" s="7"/>
      <c r="M170" s="8"/>
      <c r="N170" s="8"/>
      <c r="O170" s="8"/>
      <c r="P170" s="8"/>
    </row>
    <row r="171" spans="1:16">
      <c r="A171" s="1"/>
      <c r="B171" s="6"/>
      <c r="C171" s="6"/>
      <c r="D171" s="6"/>
      <c r="E171" s="6"/>
      <c r="F171" s="6"/>
      <c r="G171" s="7"/>
      <c r="H171" s="7"/>
      <c r="I171" s="7"/>
      <c r="J171" s="7"/>
      <c r="K171" s="7"/>
      <c r="L171" s="7"/>
      <c r="M171" s="8"/>
      <c r="N171" s="8"/>
      <c r="O171" s="8"/>
      <c r="P171" s="8"/>
    </row>
    <row r="172" spans="1:16">
      <c r="A172" s="1"/>
      <c r="B172" s="6"/>
      <c r="C172" s="6"/>
      <c r="D172" s="6"/>
      <c r="E172" s="6"/>
      <c r="F172" s="6"/>
      <c r="G172" s="7"/>
      <c r="H172" s="7"/>
      <c r="I172" s="7"/>
      <c r="J172" s="7"/>
      <c r="K172" s="7"/>
      <c r="L172" s="7"/>
      <c r="M172" s="8"/>
      <c r="N172" s="8"/>
      <c r="O172" s="8"/>
      <c r="P172" s="8"/>
    </row>
    <row r="173" spans="1:16">
      <c r="A173" s="1"/>
      <c r="B173" s="6"/>
      <c r="C173" s="6"/>
      <c r="D173" s="6"/>
      <c r="E173" s="6"/>
      <c r="F173" s="6"/>
      <c r="G173" s="7"/>
      <c r="H173" s="7"/>
      <c r="I173" s="7"/>
      <c r="J173" s="7"/>
      <c r="K173" s="7"/>
      <c r="L173" s="7"/>
      <c r="M173" s="8"/>
      <c r="N173" s="8"/>
      <c r="O173" s="8"/>
      <c r="P173" s="8"/>
    </row>
    <row r="174" spans="1:16">
      <c r="A174" s="1"/>
      <c r="B174" s="6"/>
      <c r="C174" s="6"/>
      <c r="D174" s="6"/>
      <c r="E174" s="6"/>
      <c r="F174" s="6"/>
      <c r="G174" s="7"/>
      <c r="H174" s="7"/>
      <c r="I174" s="7"/>
      <c r="J174" s="7"/>
      <c r="K174" s="7"/>
      <c r="L174" s="7"/>
      <c r="M174" s="8"/>
      <c r="N174" s="8"/>
      <c r="O174" s="8"/>
      <c r="P174" s="8"/>
    </row>
    <row r="175" spans="1:16">
      <c r="A175" s="1"/>
      <c r="B175" s="6"/>
      <c r="C175" s="6"/>
      <c r="D175" s="6"/>
      <c r="E175" s="6"/>
      <c r="F175" s="6"/>
      <c r="G175" s="7"/>
      <c r="H175" s="7"/>
      <c r="I175" s="7"/>
      <c r="J175" s="7"/>
      <c r="K175" s="7"/>
      <c r="L175" s="7"/>
      <c r="M175" s="8"/>
      <c r="N175" s="8"/>
      <c r="O175" s="8"/>
      <c r="P175" s="8"/>
    </row>
    <row r="176" spans="1:16">
      <c r="A176" s="1"/>
      <c r="B176" s="6"/>
      <c r="C176" s="6"/>
      <c r="D176" s="6"/>
      <c r="E176" s="6"/>
      <c r="F176" s="6"/>
      <c r="G176" s="7"/>
      <c r="H176" s="7"/>
      <c r="I176" s="7"/>
      <c r="J176" s="7"/>
      <c r="K176" s="7"/>
      <c r="L176" s="7"/>
      <c r="M176" s="8"/>
      <c r="N176" s="8"/>
      <c r="O176" s="8"/>
      <c r="P176" s="8"/>
    </row>
    <row r="177" spans="1:16">
      <c r="A177" s="1"/>
      <c r="B177" s="6"/>
      <c r="C177" s="6"/>
      <c r="D177" s="6"/>
      <c r="E177" s="6"/>
      <c r="F177" s="6"/>
      <c r="G177" s="7"/>
      <c r="H177" s="7"/>
      <c r="I177" s="7"/>
      <c r="J177" s="7"/>
      <c r="K177" s="7"/>
      <c r="L177" s="7"/>
      <c r="M177" s="8"/>
      <c r="N177" s="8"/>
      <c r="O177" s="8"/>
      <c r="P177" s="8"/>
    </row>
    <row r="178" spans="1:16">
      <c r="A178" s="1"/>
      <c r="B178" s="6"/>
      <c r="C178" s="6"/>
      <c r="D178" s="6"/>
      <c r="E178" s="6"/>
      <c r="F178" s="6"/>
      <c r="G178" s="7"/>
      <c r="H178" s="7"/>
      <c r="I178" s="7"/>
      <c r="J178" s="7"/>
      <c r="K178" s="7"/>
      <c r="L178" s="7"/>
      <c r="M178" s="8"/>
      <c r="N178" s="8"/>
      <c r="O178" s="8"/>
      <c r="P178" s="8"/>
    </row>
    <row r="179" spans="1:16">
      <c r="A179" s="1"/>
      <c r="B179" s="6"/>
      <c r="C179" s="6"/>
      <c r="D179" s="6"/>
      <c r="E179" s="6"/>
      <c r="F179" s="6"/>
      <c r="G179" s="7"/>
      <c r="H179" s="7"/>
      <c r="I179" s="7"/>
      <c r="J179" s="7"/>
      <c r="K179" s="7"/>
      <c r="L179" s="7"/>
      <c r="M179" s="8"/>
      <c r="N179" s="8"/>
      <c r="O179" s="8"/>
      <c r="P179" s="8"/>
    </row>
    <row r="180" spans="1:16">
      <c r="A180" s="1"/>
      <c r="B180" s="6"/>
      <c r="C180" s="6"/>
      <c r="D180" s="6"/>
      <c r="E180" s="6"/>
      <c r="F180" s="6"/>
      <c r="G180" s="7"/>
      <c r="H180" s="7"/>
      <c r="I180" s="7"/>
      <c r="J180" s="7"/>
      <c r="K180" s="7"/>
      <c r="L180" s="7"/>
      <c r="M180" s="8"/>
      <c r="N180" s="8"/>
      <c r="O180" s="8"/>
      <c r="P180" s="8"/>
    </row>
    <row r="181" spans="1:16">
      <c r="A181" s="1"/>
      <c r="B181" s="6"/>
      <c r="C181" s="6"/>
      <c r="D181" s="6"/>
      <c r="E181" s="6"/>
      <c r="F181" s="6"/>
      <c r="G181" s="7"/>
      <c r="H181" s="7"/>
      <c r="I181" s="7"/>
      <c r="J181" s="7"/>
      <c r="K181" s="7"/>
      <c r="L181" s="7"/>
      <c r="M181" s="8"/>
      <c r="N181" s="8"/>
      <c r="O181" s="8"/>
      <c r="P181" s="8"/>
    </row>
    <row r="182" spans="1:16">
      <c r="A182" s="1"/>
      <c r="B182" s="6"/>
      <c r="C182" s="6"/>
      <c r="D182" s="6"/>
      <c r="E182" s="6"/>
      <c r="F182" s="6"/>
      <c r="G182" s="7"/>
      <c r="H182" s="7"/>
      <c r="I182" s="7"/>
      <c r="J182" s="7"/>
      <c r="K182" s="7"/>
      <c r="L182" s="7"/>
      <c r="M182" s="8"/>
      <c r="N182" s="8"/>
      <c r="O182" s="8"/>
      <c r="P182" s="8"/>
    </row>
    <row r="183" spans="1:16">
      <c r="A183" s="1"/>
      <c r="B183" s="6"/>
      <c r="C183" s="6"/>
      <c r="D183" s="6"/>
      <c r="E183" s="6"/>
      <c r="F183" s="6"/>
      <c r="G183" s="7"/>
      <c r="H183" s="7"/>
      <c r="I183" s="7"/>
      <c r="J183" s="7"/>
      <c r="K183" s="7"/>
      <c r="L183" s="7"/>
      <c r="M183" s="8"/>
      <c r="N183" s="8"/>
      <c r="O183" s="8"/>
      <c r="P183" s="8"/>
    </row>
    <row r="184" spans="1:16">
      <c r="A184" s="1"/>
      <c r="B184" s="6"/>
      <c r="C184" s="6"/>
      <c r="D184" s="6"/>
      <c r="E184" s="6"/>
      <c r="F184" s="6"/>
      <c r="G184" s="7"/>
      <c r="H184" s="7"/>
      <c r="I184" s="7"/>
      <c r="J184" s="7"/>
      <c r="K184" s="7"/>
      <c r="L184" s="7"/>
      <c r="M184" s="8"/>
      <c r="N184" s="8"/>
      <c r="O184" s="8"/>
      <c r="P184" s="8"/>
    </row>
    <row r="185" spans="1:16">
      <c r="A185" s="1"/>
      <c r="B185" s="6"/>
      <c r="C185" s="6"/>
      <c r="D185" s="6"/>
      <c r="E185" s="6"/>
      <c r="F185" s="6"/>
      <c r="G185" s="7"/>
      <c r="H185" s="7"/>
      <c r="I185" s="7"/>
      <c r="J185" s="7"/>
      <c r="K185" s="7"/>
      <c r="L185" s="7"/>
      <c r="M185" s="8"/>
      <c r="N185" s="8"/>
      <c r="O185" s="8"/>
      <c r="P185" s="8"/>
    </row>
    <row r="186" spans="1:16">
      <c r="A186" s="1"/>
      <c r="B186" s="6"/>
      <c r="C186" s="6"/>
      <c r="D186" s="6"/>
      <c r="E186" s="6"/>
      <c r="F186" s="6"/>
      <c r="G186" s="7"/>
      <c r="H186" s="7"/>
      <c r="I186" s="7"/>
      <c r="J186" s="7"/>
      <c r="K186" s="7"/>
      <c r="L186" s="7"/>
      <c r="M186" s="8"/>
      <c r="N186" s="8"/>
      <c r="O186" s="8"/>
      <c r="P186" s="8"/>
    </row>
    <row r="187" spans="1:16">
      <c r="A187" s="1"/>
      <c r="B187" s="6"/>
      <c r="C187" s="6"/>
      <c r="D187" s="6"/>
      <c r="E187" s="6"/>
      <c r="F187" s="6"/>
      <c r="G187" s="7"/>
      <c r="H187" s="7"/>
      <c r="I187" s="7"/>
      <c r="J187" s="7"/>
      <c r="K187" s="7"/>
      <c r="L187" s="7"/>
      <c r="M187" s="8"/>
      <c r="N187" s="8"/>
      <c r="O187" s="8"/>
      <c r="P187" s="8"/>
    </row>
    <row r="188" spans="1:16">
      <c r="A188" s="1"/>
      <c r="B188" s="6"/>
      <c r="C188" s="6"/>
      <c r="D188" s="6"/>
      <c r="E188" s="6"/>
      <c r="F188" s="6"/>
      <c r="G188" s="7"/>
      <c r="H188" s="7"/>
      <c r="I188" s="7"/>
      <c r="J188" s="7"/>
      <c r="K188" s="7"/>
      <c r="L188" s="7"/>
      <c r="M188" s="8"/>
      <c r="N188" s="8"/>
      <c r="O188" s="8"/>
      <c r="P188" s="8"/>
    </row>
    <row r="189" spans="1:16">
      <c r="A189" s="1"/>
      <c r="B189" s="6"/>
      <c r="C189" s="6"/>
      <c r="D189" s="6"/>
      <c r="E189" s="6"/>
      <c r="F189" s="6"/>
      <c r="G189" s="7"/>
      <c r="H189" s="7"/>
      <c r="I189" s="7"/>
      <c r="J189" s="7"/>
      <c r="K189" s="7"/>
      <c r="L189" s="7"/>
      <c r="M189" s="8"/>
      <c r="N189" s="8"/>
      <c r="O189" s="8"/>
      <c r="P189" s="8"/>
    </row>
    <row r="190" spans="1:16">
      <c r="A190" s="1"/>
      <c r="B190" s="6"/>
      <c r="C190" s="6"/>
      <c r="D190" s="6"/>
      <c r="E190" s="6"/>
      <c r="F190" s="6"/>
      <c r="G190" s="7"/>
      <c r="H190" s="7"/>
      <c r="I190" s="7"/>
      <c r="J190" s="7"/>
      <c r="K190" s="7"/>
      <c r="L190" s="7"/>
      <c r="M190" s="8"/>
      <c r="N190" s="8"/>
      <c r="O190" s="8"/>
      <c r="P190" s="8"/>
    </row>
    <row r="191" spans="1:16">
      <c r="A191" s="1"/>
      <c r="B191" s="6"/>
      <c r="C191" s="6"/>
      <c r="D191" s="6"/>
      <c r="E191" s="6"/>
      <c r="F191" s="6"/>
      <c r="G191" s="7"/>
      <c r="H191" s="7"/>
      <c r="I191" s="7"/>
      <c r="J191" s="7"/>
      <c r="K191" s="7"/>
      <c r="L191" s="7"/>
      <c r="M191" s="8"/>
      <c r="N191" s="8"/>
      <c r="O191" s="8"/>
      <c r="P191" s="8"/>
    </row>
    <row r="192" spans="1:16">
      <c r="A192" s="1"/>
      <c r="B192" s="6"/>
      <c r="C192" s="6"/>
      <c r="D192" s="6"/>
      <c r="E192" s="6"/>
      <c r="F192" s="6"/>
      <c r="G192" s="7"/>
      <c r="H192" s="7"/>
      <c r="I192" s="7"/>
      <c r="J192" s="7"/>
      <c r="K192" s="7"/>
      <c r="L192" s="7"/>
      <c r="M192" s="8"/>
      <c r="N192" s="8"/>
      <c r="O192" s="8"/>
      <c r="P192" s="8"/>
    </row>
    <row r="193" spans="1:16">
      <c r="A193" s="1"/>
      <c r="B193" s="6"/>
      <c r="C193" s="6"/>
      <c r="D193" s="6"/>
      <c r="E193" s="6"/>
      <c r="F193" s="6"/>
      <c r="G193" s="7"/>
      <c r="H193" s="7"/>
      <c r="I193" s="7"/>
      <c r="J193" s="7"/>
      <c r="K193" s="7"/>
      <c r="L193" s="7"/>
      <c r="M193" s="8"/>
      <c r="N193" s="8"/>
      <c r="O193" s="8"/>
      <c r="P193" s="8"/>
    </row>
    <row r="194" spans="1:16">
      <c r="A194" s="1"/>
      <c r="B194" s="6"/>
      <c r="C194" s="6"/>
      <c r="D194" s="6"/>
      <c r="E194" s="6"/>
      <c r="F194" s="6"/>
      <c r="G194" s="7"/>
      <c r="H194" s="7"/>
      <c r="I194" s="7"/>
      <c r="J194" s="7"/>
      <c r="K194" s="7"/>
      <c r="L194" s="7"/>
      <c r="M194" s="8"/>
      <c r="N194" s="8"/>
      <c r="O194" s="8"/>
      <c r="P194" s="8"/>
    </row>
    <row r="195" spans="1:16">
      <c r="A195" s="1"/>
      <c r="B195" s="6"/>
      <c r="C195" s="6"/>
      <c r="D195" s="6"/>
      <c r="E195" s="6"/>
      <c r="F195" s="6"/>
      <c r="G195" s="7"/>
      <c r="H195" s="7"/>
      <c r="I195" s="7"/>
      <c r="J195" s="7"/>
      <c r="K195" s="7"/>
      <c r="L195" s="7"/>
      <c r="M195" s="8"/>
      <c r="N195" s="8"/>
      <c r="O195" s="8"/>
      <c r="P195" s="8"/>
    </row>
    <row r="196" spans="1:16">
      <c r="A196" s="1"/>
      <c r="B196" s="6"/>
      <c r="C196" s="6"/>
      <c r="D196" s="6"/>
      <c r="E196" s="6"/>
      <c r="F196" s="6"/>
      <c r="G196" s="7"/>
      <c r="H196" s="7"/>
      <c r="I196" s="7"/>
      <c r="J196" s="7"/>
      <c r="K196" s="7"/>
      <c r="L196" s="7"/>
      <c r="M196" s="8"/>
      <c r="N196" s="8"/>
      <c r="O196" s="8"/>
      <c r="P196" s="8"/>
    </row>
    <row r="197" spans="1:16">
      <c r="A197" s="1"/>
      <c r="B197" s="6"/>
      <c r="C197" s="6"/>
      <c r="D197" s="6"/>
      <c r="E197" s="6"/>
      <c r="F197" s="6"/>
      <c r="G197" s="7"/>
      <c r="H197" s="7"/>
      <c r="I197" s="7"/>
      <c r="J197" s="7"/>
      <c r="K197" s="7"/>
      <c r="L197" s="7"/>
      <c r="M197" s="8"/>
      <c r="N197" s="8"/>
      <c r="O197" s="8"/>
      <c r="P197" s="8"/>
    </row>
    <row r="198" spans="1:16">
      <c r="A198" s="1"/>
      <c r="B198" s="6"/>
      <c r="C198" s="6"/>
      <c r="D198" s="6"/>
      <c r="E198" s="6"/>
      <c r="F198" s="6"/>
      <c r="G198" s="7"/>
      <c r="H198" s="7"/>
      <c r="I198" s="7"/>
      <c r="J198" s="7"/>
      <c r="K198" s="7"/>
      <c r="L198" s="7"/>
      <c r="M198" s="8"/>
      <c r="N198" s="8"/>
      <c r="O198" s="8"/>
      <c r="P198" s="8"/>
    </row>
    <row r="199" spans="1:16">
      <c r="A199" s="1"/>
      <c r="B199" s="6"/>
      <c r="C199" s="6"/>
      <c r="D199" s="6"/>
      <c r="E199" s="6"/>
      <c r="F199" s="6"/>
      <c r="G199" s="7"/>
      <c r="H199" s="7"/>
      <c r="I199" s="7"/>
      <c r="J199" s="7"/>
      <c r="K199" s="7"/>
      <c r="L199" s="7"/>
      <c r="M199" s="8"/>
      <c r="N199" s="8"/>
      <c r="O199" s="8"/>
      <c r="P199" s="8"/>
    </row>
    <row r="200" spans="1:16">
      <c r="A200" s="1"/>
      <c r="B200" s="6"/>
      <c r="C200" s="6"/>
      <c r="D200" s="6"/>
      <c r="E200" s="6"/>
      <c r="F200" s="6"/>
      <c r="G200" s="7"/>
      <c r="H200" s="7"/>
      <c r="I200" s="7"/>
      <c r="J200" s="7"/>
      <c r="K200" s="7"/>
      <c r="L200" s="7"/>
      <c r="M200" s="8"/>
      <c r="N200" s="8"/>
      <c r="O200" s="8"/>
      <c r="P200" s="8"/>
    </row>
    <row r="201" spans="1:16">
      <c r="A201" s="1"/>
      <c r="B201" s="6"/>
      <c r="C201" s="6"/>
      <c r="D201" s="6"/>
      <c r="E201" s="6"/>
      <c r="F201" s="6"/>
      <c r="G201" s="7"/>
      <c r="H201" s="7"/>
      <c r="I201" s="7"/>
      <c r="J201" s="7"/>
      <c r="K201" s="7"/>
      <c r="L201" s="7"/>
      <c r="M201" s="8"/>
      <c r="N201" s="8"/>
      <c r="O201" s="8"/>
      <c r="P201" s="8"/>
    </row>
    <row r="202" spans="1:16">
      <c r="A202" s="1"/>
      <c r="B202" s="6"/>
      <c r="C202" s="6"/>
      <c r="D202" s="6"/>
      <c r="E202" s="6"/>
      <c r="F202" s="6"/>
      <c r="G202" s="7"/>
      <c r="H202" s="7"/>
      <c r="I202" s="7"/>
      <c r="J202" s="7"/>
      <c r="K202" s="7"/>
      <c r="L202" s="7"/>
      <c r="M202" s="8"/>
      <c r="N202" s="8"/>
      <c r="O202" s="8"/>
      <c r="P202" s="8"/>
    </row>
    <row r="203" spans="1:16">
      <c r="A203" s="1"/>
      <c r="B203" s="6"/>
      <c r="C203" s="6"/>
      <c r="D203" s="6"/>
      <c r="E203" s="6"/>
      <c r="F203" s="6"/>
      <c r="G203" s="7"/>
      <c r="H203" s="7"/>
      <c r="I203" s="7"/>
      <c r="J203" s="7"/>
      <c r="K203" s="7"/>
      <c r="L203" s="7"/>
      <c r="M203" s="8"/>
      <c r="N203" s="8"/>
      <c r="O203" s="8"/>
      <c r="P203" s="8"/>
    </row>
    <row r="204" spans="1:16">
      <c r="A204" s="1"/>
      <c r="B204" s="6"/>
      <c r="C204" s="6"/>
      <c r="D204" s="6"/>
      <c r="E204" s="6"/>
      <c r="F204" s="6"/>
      <c r="G204" s="7"/>
      <c r="H204" s="7"/>
      <c r="I204" s="7"/>
      <c r="J204" s="7"/>
      <c r="K204" s="7"/>
      <c r="L204" s="7"/>
      <c r="M204" s="8"/>
      <c r="N204" s="8"/>
      <c r="O204" s="8"/>
      <c r="P204" s="8"/>
    </row>
    <row r="205" spans="1:16">
      <c r="A205" s="1"/>
      <c r="B205" s="6"/>
      <c r="C205" s="6"/>
      <c r="D205" s="6"/>
      <c r="E205" s="6"/>
      <c r="F205" s="6"/>
      <c r="G205" s="7"/>
      <c r="H205" s="7"/>
      <c r="I205" s="7"/>
      <c r="J205" s="7"/>
      <c r="K205" s="7"/>
      <c r="L205" s="7"/>
      <c r="M205" s="8"/>
      <c r="N205" s="8"/>
      <c r="O205" s="8"/>
      <c r="P205" s="8"/>
    </row>
    <row r="206" spans="1:16">
      <c r="A206" s="1"/>
      <c r="B206" s="6"/>
      <c r="C206" s="6"/>
      <c r="D206" s="6"/>
      <c r="E206" s="6"/>
      <c r="F206" s="6"/>
      <c r="G206" s="7"/>
      <c r="H206" s="7"/>
      <c r="I206" s="7"/>
      <c r="J206" s="7"/>
      <c r="K206" s="7"/>
      <c r="L206" s="7"/>
      <c r="M206" s="8"/>
      <c r="N206" s="8"/>
      <c r="O206" s="8"/>
      <c r="P206" s="8"/>
    </row>
    <row r="207" spans="1:16">
      <c r="A207" s="1"/>
      <c r="B207" s="6"/>
      <c r="C207" s="6"/>
      <c r="D207" s="6"/>
      <c r="E207" s="6"/>
      <c r="F207" s="6"/>
      <c r="G207" s="7"/>
      <c r="H207" s="7"/>
      <c r="I207" s="7"/>
      <c r="J207" s="7"/>
      <c r="K207" s="7"/>
      <c r="L207" s="7"/>
      <c r="M207" s="8"/>
      <c r="N207" s="8"/>
      <c r="O207" s="8"/>
      <c r="P207" s="8"/>
    </row>
    <row r="208" spans="1:16">
      <c r="A208" s="1"/>
      <c r="B208" s="6"/>
      <c r="C208" s="6"/>
      <c r="D208" s="6"/>
      <c r="E208" s="6"/>
      <c r="F208" s="6"/>
      <c r="G208" s="7"/>
      <c r="H208" s="7"/>
      <c r="I208" s="7"/>
      <c r="J208" s="7"/>
      <c r="K208" s="7"/>
      <c r="L208" s="7"/>
      <c r="M208" s="8"/>
      <c r="N208" s="8"/>
      <c r="O208" s="8"/>
      <c r="P208" s="8"/>
    </row>
    <row r="209" spans="1:16">
      <c r="A209" s="1"/>
      <c r="B209" s="6"/>
      <c r="C209" s="6"/>
      <c r="D209" s="6"/>
      <c r="E209" s="6"/>
      <c r="F209" s="6"/>
      <c r="G209" s="7"/>
      <c r="H209" s="7"/>
      <c r="I209" s="7"/>
      <c r="J209" s="7"/>
      <c r="K209" s="7"/>
      <c r="L209" s="7"/>
      <c r="M209" s="8"/>
      <c r="N209" s="8"/>
      <c r="O209" s="8"/>
      <c r="P209" s="8"/>
    </row>
    <row r="210" spans="1:16">
      <c r="A210" s="1"/>
      <c r="B210" s="6"/>
      <c r="C210" s="6"/>
      <c r="D210" s="6"/>
      <c r="E210" s="6"/>
      <c r="F210" s="6"/>
      <c r="G210" s="7"/>
      <c r="H210" s="7"/>
      <c r="I210" s="7"/>
      <c r="J210" s="7"/>
      <c r="K210" s="7"/>
      <c r="L210" s="7"/>
      <c r="M210" s="8"/>
      <c r="N210" s="8"/>
      <c r="O210" s="8"/>
      <c r="P210" s="8"/>
    </row>
    <row r="211" spans="1:16">
      <c r="A211" s="1"/>
      <c r="B211" s="6"/>
      <c r="C211" s="6"/>
      <c r="D211" s="6"/>
      <c r="E211" s="6"/>
      <c r="F211" s="6"/>
      <c r="G211" s="7"/>
      <c r="H211" s="7"/>
      <c r="I211" s="7"/>
      <c r="J211" s="7"/>
      <c r="K211" s="7"/>
      <c r="L211" s="7"/>
      <c r="M211" s="8"/>
      <c r="N211" s="8"/>
      <c r="O211" s="8"/>
      <c r="P211" s="8"/>
    </row>
    <row r="212" spans="1:16">
      <c r="A212" s="1"/>
      <c r="B212" s="6"/>
      <c r="C212" s="6"/>
      <c r="D212" s="6"/>
      <c r="E212" s="6"/>
      <c r="F212" s="6"/>
      <c r="G212" s="7"/>
      <c r="H212" s="7"/>
      <c r="I212" s="7"/>
      <c r="J212" s="7"/>
      <c r="K212" s="7"/>
      <c r="L212" s="7"/>
      <c r="M212" s="8"/>
      <c r="N212" s="8"/>
      <c r="O212" s="8"/>
      <c r="P212" s="8"/>
    </row>
    <row r="213" spans="1:16">
      <c r="A213" s="1"/>
      <c r="B213" s="6"/>
      <c r="C213" s="6"/>
      <c r="D213" s="6"/>
      <c r="E213" s="6"/>
      <c r="F213" s="6"/>
      <c r="G213" s="7"/>
      <c r="H213" s="7"/>
      <c r="I213" s="7"/>
      <c r="J213" s="7"/>
      <c r="K213" s="7"/>
      <c r="L213" s="7"/>
      <c r="M213" s="8"/>
      <c r="N213" s="8"/>
      <c r="O213" s="8"/>
      <c r="P213" s="8"/>
    </row>
    <row r="214" spans="1:16">
      <c r="A214" s="1"/>
      <c r="B214" s="6"/>
      <c r="C214" s="6"/>
      <c r="D214" s="6"/>
      <c r="E214" s="6"/>
      <c r="F214" s="6"/>
      <c r="G214" s="7"/>
      <c r="H214" s="7"/>
      <c r="I214" s="7"/>
      <c r="J214" s="7"/>
      <c r="K214" s="7"/>
      <c r="L214" s="7"/>
      <c r="M214" s="8"/>
      <c r="N214" s="8"/>
      <c r="O214" s="8"/>
      <c r="P214" s="8"/>
    </row>
    <row r="215" spans="1:16">
      <c r="A215" s="1"/>
      <c r="B215" s="6"/>
      <c r="C215" s="6"/>
      <c r="D215" s="6"/>
      <c r="E215" s="6"/>
      <c r="F215" s="6"/>
      <c r="G215" s="7"/>
      <c r="H215" s="7"/>
      <c r="I215" s="7"/>
      <c r="J215" s="7"/>
      <c r="K215" s="7"/>
      <c r="L215" s="7"/>
      <c r="M215" s="8"/>
      <c r="N215" s="8"/>
      <c r="O215" s="8"/>
      <c r="P215" s="8"/>
    </row>
    <row r="216" spans="1:16">
      <c r="A216" s="1"/>
      <c r="B216" s="6"/>
      <c r="C216" s="6"/>
      <c r="D216" s="6"/>
      <c r="E216" s="6"/>
      <c r="F216" s="6"/>
      <c r="G216" s="7"/>
      <c r="H216" s="7"/>
      <c r="I216" s="7"/>
      <c r="J216" s="7"/>
      <c r="K216" s="7"/>
      <c r="L216" s="7"/>
      <c r="M216" s="8"/>
      <c r="N216" s="8"/>
      <c r="O216" s="8"/>
      <c r="P216" s="8"/>
    </row>
    <row r="217" spans="1:16">
      <c r="A217" s="1"/>
      <c r="B217" s="6"/>
      <c r="C217" s="6"/>
      <c r="D217" s="6"/>
      <c r="E217" s="6"/>
      <c r="F217" s="6"/>
      <c r="G217" s="7"/>
      <c r="H217" s="7"/>
      <c r="I217" s="7"/>
      <c r="J217" s="7"/>
      <c r="K217" s="7"/>
      <c r="L217" s="7"/>
      <c r="M217" s="8"/>
      <c r="N217" s="8"/>
      <c r="O217" s="8"/>
      <c r="P217" s="8"/>
    </row>
    <row r="218" spans="1:16">
      <c r="A218" s="1"/>
      <c r="B218" s="6"/>
      <c r="C218" s="6"/>
      <c r="D218" s="6"/>
      <c r="E218" s="6"/>
      <c r="F218" s="6"/>
      <c r="G218" s="7"/>
      <c r="H218" s="7"/>
      <c r="I218" s="7"/>
      <c r="J218" s="7"/>
      <c r="K218" s="7"/>
      <c r="L218" s="7"/>
      <c r="M218" s="8"/>
      <c r="N218" s="8"/>
      <c r="O218" s="8"/>
      <c r="P218" s="8"/>
    </row>
    <row r="219" spans="1:16">
      <c r="A219" s="1"/>
      <c r="B219" s="6"/>
      <c r="C219" s="6"/>
      <c r="D219" s="6"/>
      <c r="E219" s="6"/>
      <c r="F219" s="6"/>
      <c r="G219" s="7"/>
      <c r="H219" s="7"/>
      <c r="I219" s="7"/>
      <c r="J219" s="7"/>
      <c r="K219" s="7"/>
      <c r="L219" s="7"/>
      <c r="M219" s="8"/>
      <c r="N219" s="8"/>
      <c r="O219" s="8"/>
      <c r="P219" s="8"/>
    </row>
    <row r="220" spans="1:16">
      <c r="A220" s="1"/>
      <c r="B220" s="6"/>
      <c r="C220" s="6"/>
      <c r="D220" s="6"/>
      <c r="E220" s="6"/>
      <c r="F220" s="6"/>
      <c r="G220" s="7"/>
      <c r="H220" s="7"/>
      <c r="I220" s="7"/>
      <c r="J220" s="7"/>
      <c r="K220" s="7"/>
      <c r="L220" s="7"/>
      <c r="M220" s="8"/>
      <c r="N220" s="8"/>
      <c r="O220" s="8"/>
      <c r="P220" s="8"/>
    </row>
    <row r="221" spans="1:16">
      <c r="A221" s="1"/>
      <c r="B221" s="6"/>
      <c r="C221" s="6"/>
      <c r="D221" s="6"/>
      <c r="E221" s="6"/>
      <c r="F221" s="6"/>
      <c r="G221" s="7"/>
      <c r="H221" s="7"/>
      <c r="I221" s="7"/>
      <c r="J221" s="7"/>
      <c r="K221" s="7"/>
      <c r="L221" s="7"/>
      <c r="M221" s="8"/>
      <c r="N221" s="8"/>
      <c r="O221" s="8"/>
      <c r="P221" s="8"/>
    </row>
    <row r="222" spans="1:16">
      <c r="A222" s="1"/>
      <c r="B222" s="6"/>
      <c r="C222" s="6"/>
      <c r="D222" s="6"/>
      <c r="E222" s="6"/>
      <c r="F222" s="6"/>
      <c r="G222" s="7"/>
      <c r="H222" s="7"/>
      <c r="I222" s="7"/>
      <c r="J222" s="7"/>
      <c r="K222" s="7"/>
      <c r="L222" s="7"/>
      <c r="M222" s="8"/>
      <c r="N222" s="8"/>
      <c r="O222" s="8"/>
      <c r="P222" s="8"/>
    </row>
    <row r="223" spans="1:16">
      <c r="A223" s="1"/>
      <c r="B223" s="6"/>
      <c r="C223" s="6"/>
      <c r="D223" s="6"/>
      <c r="E223" s="6"/>
      <c r="F223" s="6"/>
      <c r="G223" s="7"/>
      <c r="H223" s="7"/>
      <c r="I223" s="7"/>
      <c r="J223" s="7"/>
      <c r="K223" s="7"/>
      <c r="L223" s="7"/>
      <c r="M223" s="8"/>
      <c r="N223" s="8"/>
      <c r="O223" s="8"/>
      <c r="P223" s="8"/>
    </row>
    <row r="224" spans="1:16">
      <c r="A224" s="1"/>
      <c r="B224" s="6"/>
      <c r="C224" s="6"/>
      <c r="D224" s="6"/>
      <c r="E224" s="6"/>
      <c r="F224" s="6"/>
      <c r="G224" s="7"/>
      <c r="H224" s="7"/>
      <c r="I224" s="7"/>
      <c r="J224" s="7"/>
      <c r="K224" s="7"/>
      <c r="L224" s="7"/>
      <c r="M224" s="8"/>
      <c r="N224" s="8"/>
      <c r="O224" s="8"/>
      <c r="P224" s="8"/>
    </row>
    <row r="225" spans="1:16">
      <c r="A225" s="1"/>
      <c r="B225" s="6"/>
      <c r="C225" s="6"/>
      <c r="D225" s="6"/>
      <c r="E225" s="6"/>
      <c r="F225" s="6"/>
      <c r="G225" s="7"/>
      <c r="H225" s="7"/>
      <c r="I225" s="7"/>
      <c r="J225" s="7"/>
      <c r="K225" s="7"/>
      <c r="L225" s="7"/>
      <c r="M225" s="8"/>
      <c r="N225" s="8"/>
      <c r="O225" s="8"/>
      <c r="P225" s="8"/>
    </row>
    <row r="226" spans="1:16">
      <c r="A226" s="1"/>
      <c r="B226" s="6"/>
      <c r="C226" s="6"/>
      <c r="D226" s="6"/>
      <c r="E226" s="6"/>
      <c r="F226" s="6"/>
      <c r="G226" s="7"/>
      <c r="H226" s="7"/>
      <c r="I226" s="7"/>
      <c r="J226" s="7"/>
      <c r="K226" s="7"/>
      <c r="L226" s="7"/>
      <c r="M226" s="8"/>
      <c r="N226" s="8"/>
      <c r="O226" s="8"/>
      <c r="P226" s="8"/>
    </row>
    <row r="227" spans="1:16">
      <c r="A227" s="1"/>
      <c r="B227" s="6"/>
      <c r="C227" s="6"/>
      <c r="D227" s="6"/>
      <c r="E227" s="6"/>
      <c r="F227" s="6"/>
      <c r="G227" s="7"/>
      <c r="H227" s="7"/>
      <c r="I227" s="7"/>
      <c r="J227" s="7"/>
      <c r="K227" s="7"/>
      <c r="L227" s="7"/>
      <c r="M227" s="8"/>
      <c r="N227" s="8"/>
      <c r="O227" s="8"/>
      <c r="P227" s="8"/>
    </row>
    <row r="228" spans="1:16">
      <c r="A228" s="1"/>
      <c r="B228" s="6"/>
      <c r="C228" s="6"/>
      <c r="D228" s="6"/>
      <c r="E228" s="6"/>
      <c r="F228" s="6"/>
      <c r="G228" s="7"/>
      <c r="H228" s="7"/>
      <c r="I228" s="7"/>
      <c r="J228" s="7"/>
      <c r="K228" s="7"/>
      <c r="L228" s="7"/>
      <c r="M228" s="8"/>
      <c r="N228" s="8"/>
      <c r="O228" s="8"/>
      <c r="P228" s="8"/>
    </row>
    <row r="229" spans="1:16">
      <c r="A229" s="1"/>
      <c r="B229" s="6"/>
      <c r="C229" s="6"/>
      <c r="D229" s="6"/>
      <c r="E229" s="6"/>
      <c r="F229" s="6"/>
      <c r="G229" s="7"/>
      <c r="H229" s="7"/>
      <c r="I229" s="7"/>
      <c r="J229" s="7"/>
      <c r="K229" s="7"/>
      <c r="L229" s="7"/>
      <c r="M229" s="8"/>
      <c r="N229" s="8"/>
      <c r="O229" s="8"/>
      <c r="P229" s="8"/>
    </row>
    <row r="230" spans="1:16">
      <c r="A230" s="1"/>
      <c r="B230" s="6"/>
      <c r="C230" s="6"/>
      <c r="D230" s="6"/>
      <c r="E230" s="6"/>
      <c r="F230" s="6"/>
      <c r="G230" s="7"/>
      <c r="H230" s="7"/>
      <c r="I230" s="7"/>
      <c r="J230" s="7"/>
      <c r="K230" s="7"/>
      <c r="L230" s="7"/>
      <c r="M230" s="8"/>
      <c r="N230" s="8"/>
      <c r="O230" s="8"/>
      <c r="P230" s="8"/>
    </row>
    <row r="231" spans="1:16">
      <c r="A231" s="1"/>
      <c r="B231" s="6"/>
      <c r="C231" s="6"/>
      <c r="D231" s="6"/>
      <c r="E231" s="6"/>
      <c r="F231" s="6"/>
      <c r="G231" s="7"/>
      <c r="H231" s="7"/>
      <c r="I231" s="7"/>
      <c r="J231" s="7"/>
      <c r="K231" s="7"/>
      <c r="L231" s="7"/>
      <c r="M231" s="8"/>
      <c r="N231" s="8"/>
      <c r="O231" s="8"/>
      <c r="P231" s="8"/>
    </row>
    <row r="232" spans="1:16">
      <c r="A232" s="1"/>
      <c r="B232" s="6"/>
      <c r="C232" s="6"/>
      <c r="D232" s="6"/>
      <c r="E232" s="6"/>
      <c r="F232" s="6"/>
      <c r="G232" s="7"/>
      <c r="H232" s="7"/>
      <c r="I232" s="7"/>
      <c r="J232" s="7"/>
      <c r="K232" s="7"/>
      <c r="L232" s="7"/>
      <c r="M232" s="8"/>
      <c r="N232" s="8"/>
      <c r="O232" s="8"/>
      <c r="P232" s="8"/>
    </row>
    <row r="233" spans="1:16">
      <c r="A233" s="1"/>
      <c r="B233" s="6"/>
      <c r="C233" s="6"/>
      <c r="D233" s="6"/>
      <c r="E233" s="6"/>
      <c r="F233" s="6"/>
      <c r="G233" s="7"/>
      <c r="H233" s="7"/>
      <c r="I233" s="7"/>
      <c r="J233" s="7"/>
      <c r="K233" s="7"/>
      <c r="L233" s="7"/>
      <c r="M233" s="8"/>
      <c r="N233" s="8"/>
      <c r="O233" s="8"/>
      <c r="P233" s="8"/>
    </row>
    <row r="234" spans="1:16">
      <c r="A234" s="1"/>
      <c r="B234" s="6"/>
      <c r="C234" s="6"/>
      <c r="D234" s="6"/>
      <c r="E234" s="6"/>
      <c r="F234" s="6"/>
      <c r="G234" s="7"/>
      <c r="H234" s="7"/>
      <c r="I234" s="7"/>
      <c r="J234" s="7"/>
      <c r="K234" s="7"/>
      <c r="L234" s="7"/>
      <c r="M234" s="8"/>
      <c r="N234" s="8"/>
      <c r="O234" s="8"/>
      <c r="P234" s="8"/>
    </row>
    <row r="235" spans="1:16">
      <c r="A235" s="1"/>
      <c r="B235" s="6"/>
      <c r="C235" s="6"/>
      <c r="D235" s="6"/>
      <c r="E235" s="6"/>
      <c r="F235" s="6"/>
      <c r="G235" s="7"/>
      <c r="H235" s="7"/>
      <c r="I235" s="7"/>
      <c r="J235" s="7"/>
      <c r="K235" s="7"/>
      <c r="L235" s="7"/>
      <c r="M235" s="8"/>
      <c r="N235" s="8"/>
      <c r="O235" s="8"/>
      <c r="P235" s="8"/>
    </row>
    <row r="236" spans="1:16">
      <c r="A236" s="1"/>
      <c r="B236" s="6"/>
      <c r="C236" s="6"/>
      <c r="D236" s="6"/>
      <c r="E236" s="6"/>
      <c r="F236" s="6"/>
      <c r="G236" s="7"/>
      <c r="H236" s="7"/>
      <c r="I236" s="7"/>
      <c r="J236" s="7"/>
      <c r="K236" s="7"/>
      <c r="L236" s="7"/>
      <c r="M236" s="8"/>
      <c r="N236" s="8"/>
      <c r="O236" s="8"/>
      <c r="P236" s="8"/>
    </row>
    <row r="237" spans="1:16">
      <c r="A237" s="1"/>
      <c r="B237" s="6"/>
      <c r="C237" s="6"/>
      <c r="D237" s="6"/>
      <c r="E237" s="6"/>
      <c r="F237" s="6"/>
      <c r="G237" s="7"/>
      <c r="H237" s="7"/>
      <c r="I237" s="7"/>
      <c r="J237" s="7"/>
      <c r="K237" s="7"/>
      <c r="L237" s="7"/>
      <c r="M237" s="8"/>
      <c r="N237" s="8"/>
      <c r="O237" s="8"/>
      <c r="P237" s="8"/>
    </row>
    <row r="238" spans="1:16">
      <c r="A238" s="1"/>
      <c r="B238" s="6"/>
      <c r="C238" s="6"/>
      <c r="D238" s="6"/>
      <c r="E238" s="6"/>
      <c r="F238" s="6"/>
      <c r="G238" s="7"/>
      <c r="H238" s="7"/>
      <c r="I238" s="7"/>
      <c r="J238" s="7"/>
      <c r="K238" s="7"/>
      <c r="L238" s="7"/>
      <c r="M238" s="8"/>
      <c r="N238" s="8"/>
      <c r="O238" s="8"/>
      <c r="P238" s="8"/>
    </row>
    <row r="239" spans="1:16">
      <c r="A239" s="1"/>
      <c r="B239" s="6"/>
      <c r="C239" s="6"/>
      <c r="D239" s="6"/>
      <c r="E239" s="6"/>
      <c r="F239" s="6"/>
      <c r="G239" s="7"/>
      <c r="H239" s="7"/>
      <c r="I239" s="7"/>
      <c r="J239" s="7"/>
      <c r="K239" s="7"/>
      <c r="L239" s="7"/>
      <c r="M239" s="8"/>
      <c r="N239" s="8"/>
      <c r="O239" s="8"/>
      <c r="P239" s="8"/>
    </row>
    <row r="240" spans="1:16">
      <c r="A240" s="1"/>
      <c r="B240" s="6"/>
      <c r="C240" s="6"/>
      <c r="D240" s="6"/>
      <c r="E240" s="6"/>
      <c r="F240" s="6"/>
      <c r="G240" s="7"/>
      <c r="H240" s="7"/>
      <c r="I240" s="7"/>
      <c r="J240" s="7"/>
      <c r="K240" s="7"/>
      <c r="L240" s="7"/>
      <c r="M240" s="8"/>
      <c r="N240" s="8"/>
      <c r="O240" s="8"/>
      <c r="P240" s="8"/>
    </row>
    <row r="241" spans="1:16">
      <c r="A241" s="1"/>
      <c r="B241" s="6"/>
      <c r="C241" s="6"/>
      <c r="D241" s="6"/>
      <c r="E241" s="6"/>
      <c r="F241" s="6"/>
      <c r="G241" s="7"/>
      <c r="H241" s="7"/>
      <c r="I241" s="7"/>
      <c r="J241" s="7"/>
      <c r="K241" s="7"/>
      <c r="L241" s="7"/>
      <c r="M241" s="8"/>
      <c r="N241" s="8"/>
      <c r="O241" s="8"/>
      <c r="P241" s="8"/>
    </row>
    <row r="242" spans="1:16">
      <c r="A242" s="1"/>
      <c r="B242" s="6"/>
      <c r="C242" s="6"/>
      <c r="D242" s="6"/>
      <c r="E242" s="6"/>
      <c r="F242" s="6"/>
      <c r="G242" s="7"/>
      <c r="H242" s="7"/>
      <c r="I242" s="7"/>
      <c r="J242" s="7"/>
      <c r="K242" s="7"/>
      <c r="L242" s="7"/>
      <c r="M242" s="8"/>
      <c r="N242" s="8"/>
      <c r="O242" s="8"/>
      <c r="P242" s="8"/>
    </row>
    <row r="243" spans="1:16">
      <c r="A243" s="1"/>
      <c r="B243" s="6"/>
      <c r="C243" s="6"/>
      <c r="D243" s="6"/>
      <c r="E243" s="6"/>
      <c r="F243" s="6"/>
      <c r="G243" s="7"/>
      <c r="H243" s="7"/>
      <c r="I243" s="7"/>
      <c r="J243" s="7"/>
      <c r="K243" s="7"/>
      <c r="L243" s="7"/>
      <c r="M243" s="8"/>
      <c r="N243" s="8"/>
      <c r="O243" s="8"/>
      <c r="P243" s="8"/>
    </row>
    <row r="244" spans="1:16">
      <c r="A244" s="1"/>
      <c r="B244" s="6"/>
      <c r="C244" s="6"/>
      <c r="D244" s="6"/>
      <c r="E244" s="6"/>
      <c r="F244" s="6"/>
      <c r="G244" s="7"/>
      <c r="H244" s="7"/>
      <c r="I244" s="7"/>
      <c r="J244" s="7"/>
      <c r="K244" s="7"/>
      <c r="L244" s="7"/>
      <c r="M244" s="8"/>
      <c r="N244" s="8"/>
      <c r="O244" s="8"/>
      <c r="P244" s="8"/>
    </row>
    <row r="245" spans="1:16">
      <c r="A245" s="1"/>
      <c r="B245" s="6"/>
      <c r="C245" s="6"/>
      <c r="D245" s="6"/>
      <c r="E245" s="6"/>
      <c r="F245" s="6"/>
      <c r="G245" s="7"/>
      <c r="H245" s="7"/>
      <c r="I245" s="7"/>
      <c r="J245" s="7"/>
      <c r="K245" s="7"/>
      <c r="L245" s="7"/>
      <c r="M245" s="8"/>
      <c r="N245" s="8"/>
      <c r="O245" s="8"/>
      <c r="P245" s="8"/>
    </row>
    <row r="246" spans="1:16">
      <c r="A246" s="1"/>
      <c r="B246" s="6"/>
      <c r="C246" s="6"/>
      <c r="D246" s="6"/>
      <c r="E246" s="6"/>
      <c r="F246" s="6"/>
      <c r="G246" s="7"/>
      <c r="H246" s="7"/>
      <c r="I246" s="7"/>
      <c r="J246" s="7"/>
      <c r="K246" s="7"/>
      <c r="L246" s="7"/>
      <c r="M246" s="8"/>
      <c r="N246" s="8"/>
      <c r="O246" s="8"/>
      <c r="P246" s="8"/>
    </row>
    <row r="247" spans="1:16">
      <c r="A247" s="1"/>
      <c r="B247" s="6"/>
      <c r="C247" s="6"/>
      <c r="D247" s="6"/>
      <c r="E247" s="6"/>
      <c r="F247" s="6"/>
      <c r="G247" s="7"/>
      <c r="H247" s="7"/>
      <c r="I247" s="7"/>
      <c r="J247" s="7"/>
      <c r="K247" s="7"/>
      <c r="L247" s="7"/>
      <c r="M247" s="8"/>
      <c r="N247" s="8"/>
      <c r="O247" s="8"/>
      <c r="P247" s="8"/>
    </row>
    <row r="248" spans="1:16">
      <c r="A248" s="1"/>
      <c r="B248" s="6"/>
      <c r="C248" s="6"/>
      <c r="D248" s="6"/>
      <c r="E248" s="6"/>
      <c r="F248" s="6"/>
      <c r="G248" s="7"/>
      <c r="H248" s="7"/>
      <c r="I248" s="7"/>
      <c r="J248" s="7"/>
      <c r="K248" s="7"/>
      <c r="L248" s="7"/>
      <c r="M248" s="8"/>
      <c r="N248" s="8"/>
      <c r="O248" s="8"/>
      <c r="P248" s="8"/>
    </row>
    <row r="249" spans="1:16">
      <c r="A249" s="1"/>
      <c r="B249" s="6"/>
      <c r="C249" s="6"/>
      <c r="D249" s="6"/>
      <c r="E249" s="6"/>
      <c r="F249" s="6"/>
      <c r="G249" s="7"/>
      <c r="H249" s="7"/>
      <c r="I249" s="7"/>
      <c r="J249" s="7"/>
      <c r="K249" s="7"/>
      <c r="L249" s="7"/>
      <c r="M249" s="8"/>
      <c r="N249" s="8"/>
      <c r="O249" s="8"/>
      <c r="P249" s="8"/>
    </row>
    <row r="250" spans="1:16">
      <c r="A250" s="1"/>
      <c r="B250" s="6"/>
      <c r="C250" s="6"/>
      <c r="D250" s="6"/>
      <c r="E250" s="6"/>
      <c r="F250" s="6"/>
      <c r="G250" s="7"/>
      <c r="H250" s="7"/>
      <c r="I250" s="7"/>
      <c r="J250" s="7"/>
      <c r="K250" s="7"/>
      <c r="L250" s="7"/>
      <c r="M250" s="8"/>
      <c r="N250" s="8"/>
      <c r="O250" s="8"/>
      <c r="P250" s="8"/>
    </row>
    <row r="251" spans="1:16">
      <c r="A251" s="1"/>
      <c r="B251" s="6"/>
      <c r="C251" s="6"/>
      <c r="D251" s="6"/>
      <c r="E251" s="6"/>
      <c r="F251" s="6"/>
      <c r="G251" s="7"/>
      <c r="H251" s="7"/>
      <c r="I251" s="7"/>
      <c r="J251" s="7"/>
      <c r="K251" s="7"/>
      <c r="L251" s="7"/>
      <c r="M251" s="8"/>
      <c r="N251" s="8"/>
      <c r="O251" s="8"/>
      <c r="P251" s="8"/>
    </row>
    <row r="252" spans="1:16">
      <c r="A252" s="1"/>
      <c r="B252" s="6"/>
      <c r="C252" s="6"/>
      <c r="D252" s="6"/>
      <c r="E252" s="6"/>
      <c r="F252" s="6"/>
      <c r="G252" s="7"/>
      <c r="H252" s="7"/>
      <c r="I252" s="7"/>
      <c r="J252" s="7"/>
      <c r="K252" s="7"/>
      <c r="L252" s="7"/>
      <c r="M252" s="8"/>
      <c r="N252" s="8"/>
      <c r="O252" s="8"/>
      <c r="P252" s="8"/>
    </row>
    <row r="253" spans="1:16">
      <c r="A253" s="1"/>
      <c r="B253" s="6"/>
      <c r="C253" s="6"/>
      <c r="D253" s="6"/>
      <c r="E253" s="6"/>
      <c r="F253" s="6"/>
      <c r="G253" s="7"/>
      <c r="H253" s="7"/>
      <c r="I253" s="7"/>
      <c r="J253" s="7"/>
      <c r="K253" s="7"/>
      <c r="L253" s="7"/>
      <c r="M253" s="8"/>
      <c r="N253" s="8"/>
      <c r="O253" s="8"/>
      <c r="P253" s="8"/>
    </row>
    <row r="254" spans="1:16">
      <c r="A254" s="1"/>
      <c r="B254" s="6"/>
      <c r="C254" s="6"/>
      <c r="D254" s="6"/>
      <c r="E254" s="6"/>
      <c r="F254" s="6"/>
      <c r="G254" s="7"/>
      <c r="H254" s="7"/>
      <c r="I254" s="7"/>
      <c r="J254" s="7"/>
      <c r="K254" s="7"/>
      <c r="L254" s="7"/>
      <c r="M254" s="8"/>
      <c r="N254" s="8"/>
      <c r="O254" s="8"/>
      <c r="P254" s="8"/>
    </row>
    <row r="255" spans="1:16">
      <c r="A255" s="1"/>
      <c r="B255" s="6"/>
      <c r="C255" s="6"/>
      <c r="D255" s="6"/>
      <c r="E255" s="6"/>
      <c r="F255" s="6"/>
      <c r="G255" s="7"/>
      <c r="H255" s="7"/>
      <c r="I255" s="7"/>
      <c r="J255" s="7"/>
      <c r="K255" s="7"/>
      <c r="L255" s="7"/>
      <c r="M255" s="8"/>
      <c r="N255" s="8"/>
      <c r="O255" s="8"/>
      <c r="P255" s="8"/>
    </row>
    <row r="256" spans="1:16">
      <c r="A256" s="1"/>
      <c r="B256" s="6"/>
      <c r="C256" s="6"/>
      <c r="D256" s="6"/>
      <c r="E256" s="6"/>
      <c r="F256" s="6"/>
      <c r="G256" s="7"/>
      <c r="H256" s="7"/>
      <c r="I256" s="7"/>
      <c r="J256" s="7"/>
      <c r="K256" s="7"/>
      <c r="L256" s="7"/>
      <c r="M256" s="8"/>
      <c r="N256" s="8"/>
      <c r="O256" s="8"/>
      <c r="P256" s="8"/>
    </row>
    <row r="257" spans="1:16">
      <c r="A257" s="1"/>
      <c r="B257" s="6"/>
      <c r="C257" s="6"/>
      <c r="D257" s="6"/>
      <c r="E257" s="6"/>
      <c r="F257" s="6"/>
      <c r="G257" s="7"/>
      <c r="H257" s="7"/>
      <c r="I257" s="7"/>
      <c r="J257" s="7"/>
      <c r="K257" s="7"/>
      <c r="L257" s="7"/>
      <c r="M257" s="8"/>
      <c r="N257" s="8"/>
      <c r="O257" s="8"/>
      <c r="P257" s="8"/>
    </row>
    <row r="258" spans="1:16">
      <c r="A258" s="1"/>
      <c r="B258" s="6"/>
      <c r="C258" s="6"/>
      <c r="D258" s="6"/>
      <c r="E258" s="6"/>
      <c r="F258" s="6"/>
      <c r="G258" s="7"/>
      <c r="H258" s="7"/>
      <c r="I258" s="7"/>
      <c r="J258" s="7"/>
      <c r="K258" s="7"/>
      <c r="L258" s="7"/>
      <c r="M258" s="8"/>
      <c r="N258" s="8"/>
      <c r="O258" s="8"/>
      <c r="P258" s="8"/>
    </row>
    <row r="259" spans="1:16">
      <c r="A259" s="1"/>
      <c r="B259" s="6"/>
      <c r="C259" s="6"/>
      <c r="D259" s="6"/>
      <c r="E259" s="6"/>
      <c r="F259" s="6"/>
      <c r="G259" s="7"/>
      <c r="H259" s="7"/>
      <c r="I259" s="7"/>
      <c r="J259" s="7"/>
      <c r="K259" s="7"/>
      <c r="L259" s="7"/>
      <c r="M259" s="8"/>
      <c r="N259" s="8"/>
      <c r="O259" s="8"/>
      <c r="P259" s="8"/>
    </row>
    <row r="260" spans="1:16">
      <c r="A260" s="1"/>
      <c r="B260" s="6"/>
      <c r="C260" s="6"/>
      <c r="D260" s="6"/>
      <c r="E260" s="6"/>
      <c r="F260" s="6"/>
      <c r="G260" s="7"/>
      <c r="H260" s="7"/>
      <c r="I260" s="7"/>
      <c r="J260" s="7"/>
      <c r="K260" s="7"/>
      <c r="L260" s="7"/>
      <c r="M260" s="8"/>
      <c r="N260" s="8"/>
      <c r="O260" s="8"/>
      <c r="P260" s="8"/>
    </row>
    <row r="261" spans="1:16">
      <c r="A261" s="1"/>
      <c r="B261" s="6"/>
      <c r="C261" s="6"/>
      <c r="D261" s="6"/>
      <c r="E261" s="6"/>
      <c r="F261" s="6"/>
      <c r="G261" s="7"/>
      <c r="H261" s="7"/>
      <c r="I261" s="7"/>
      <c r="J261" s="7"/>
      <c r="K261" s="7"/>
      <c r="L261" s="7"/>
      <c r="M261" s="8"/>
      <c r="N261" s="8"/>
      <c r="O261" s="8"/>
      <c r="P261" s="8"/>
    </row>
    <row r="262" spans="1:16">
      <c r="A262" s="1"/>
      <c r="B262" s="6"/>
      <c r="C262" s="6"/>
      <c r="D262" s="6"/>
      <c r="E262" s="6"/>
      <c r="F262" s="6"/>
      <c r="G262" s="7"/>
      <c r="H262" s="7"/>
      <c r="I262" s="7"/>
      <c r="J262" s="7"/>
      <c r="K262" s="7"/>
      <c r="L262" s="7"/>
      <c r="M262" s="8"/>
      <c r="N262" s="8"/>
      <c r="O262" s="8"/>
      <c r="P262" s="8"/>
    </row>
    <row r="263" spans="1:16">
      <c r="A263" s="1"/>
      <c r="B263" s="6"/>
      <c r="C263" s="6"/>
      <c r="D263" s="6"/>
      <c r="E263" s="6"/>
      <c r="F263" s="6"/>
      <c r="G263" s="7"/>
      <c r="H263" s="7"/>
      <c r="I263" s="7"/>
      <c r="J263" s="7"/>
      <c r="K263" s="7"/>
      <c r="L263" s="7"/>
      <c r="M263" s="8"/>
      <c r="N263" s="8"/>
      <c r="O263" s="8"/>
      <c r="P263" s="8"/>
    </row>
    <row r="264" spans="1:16">
      <c r="A264" s="1"/>
      <c r="B264" s="6"/>
      <c r="C264" s="6"/>
      <c r="D264" s="6"/>
      <c r="E264" s="6"/>
      <c r="F264" s="6"/>
      <c r="G264" s="7"/>
      <c r="H264" s="7"/>
      <c r="I264" s="7"/>
      <c r="J264" s="7"/>
      <c r="K264" s="7"/>
      <c r="L264" s="7"/>
      <c r="M264" s="8"/>
      <c r="N264" s="8"/>
      <c r="O264" s="8"/>
      <c r="P264" s="8"/>
    </row>
    <row r="265" spans="1:16">
      <c r="A265" s="1"/>
      <c r="B265" s="6"/>
      <c r="C265" s="6"/>
      <c r="D265" s="6"/>
      <c r="E265" s="6"/>
      <c r="F265" s="6"/>
      <c r="G265" s="7"/>
      <c r="H265" s="7"/>
      <c r="I265" s="7"/>
      <c r="J265" s="7"/>
      <c r="K265" s="7"/>
      <c r="L265" s="7"/>
      <c r="M265" s="8"/>
      <c r="N265" s="8"/>
      <c r="O265" s="8"/>
      <c r="P265" s="8"/>
    </row>
    <row r="266" spans="1:16">
      <c r="A266" s="1"/>
      <c r="B266" s="6"/>
      <c r="C266" s="6"/>
      <c r="D266" s="6"/>
      <c r="E266" s="6"/>
      <c r="F266" s="6"/>
      <c r="G266" s="7"/>
      <c r="H266" s="7"/>
      <c r="I266" s="7"/>
      <c r="J266" s="7"/>
      <c r="K266" s="7"/>
      <c r="L266" s="7"/>
      <c r="M266" s="8"/>
      <c r="N266" s="8"/>
      <c r="O266" s="8"/>
      <c r="P266" s="8"/>
    </row>
    <row r="267" spans="1:16">
      <c r="A267" s="1"/>
      <c r="B267" s="6"/>
      <c r="C267" s="6"/>
      <c r="D267" s="6"/>
      <c r="E267" s="6"/>
      <c r="F267" s="6"/>
      <c r="G267" s="7"/>
      <c r="H267" s="7"/>
      <c r="I267" s="7"/>
      <c r="J267" s="7"/>
      <c r="K267" s="7"/>
      <c r="L267" s="7"/>
      <c r="M267" s="8"/>
      <c r="N267" s="8"/>
      <c r="O267" s="8"/>
      <c r="P267" s="8"/>
    </row>
    <row r="268" spans="1:16">
      <c r="A268" s="1"/>
      <c r="B268" s="6"/>
      <c r="C268" s="6"/>
      <c r="D268" s="6"/>
      <c r="E268" s="6"/>
      <c r="F268" s="6"/>
      <c r="G268" s="7"/>
      <c r="H268" s="7"/>
      <c r="I268" s="7"/>
      <c r="J268" s="7"/>
      <c r="K268" s="7"/>
      <c r="L268" s="7"/>
      <c r="M268" s="8"/>
      <c r="N268" s="8"/>
      <c r="O268" s="8"/>
      <c r="P268" s="8"/>
    </row>
    <row r="269" spans="1:16">
      <c r="A269" s="1"/>
      <c r="B269" s="6"/>
      <c r="C269" s="6"/>
      <c r="D269" s="6"/>
      <c r="E269" s="6"/>
      <c r="F269" s="6"/>
      <c r="G269" s="7"/>
      <c r="H269" s="7"/>
      <c r="I269" s="7"/>
      <c r="J269" s="7"/>
      <c r="K269" s="7"/>
      <c r="L269" s="7"/>
      <c r="M269" s="8"/>
      <c r="N269" s="8"/>
      <c r="O269" s="8"/>
      <c r="P269" s="8"/>
    </row>
    <row r="270" spans="1:16">
      <c r="A270" s="1"/>
      <c r="B270" s="6"/>
      <c r="C270" s="6"/>
      <c r="D270" s="6"/>
      <c r="E270" s="6"/>
      <c r="F270" s="6"/>
      <c r="G270" s="7"/>
      <c r="H270" s="7"/>
      <c r="I270" s="7"/>
      <c r="J270" s="7"/>
      <c r="K270" s="7"/>
      <c r="L270" s="7"/>
      <c r="M270" s="8"/>
      <c r="N270" s="8"/>
      <c r="O270" s="8"/>
      <c r="P270" s="8"/>
    </row>
    <row r="271" spans="1:16">
      <c r="A271" s="1"/>
      <c r="B271" s="6"/>
      <c r="C271" s="6"/>
      <c r="D271" s="6"/>
      <c r="E271" s="6"/>
      <c r="F271" s="6"/>
      <c r="G271" s="7"/>
      <c r="H271" s="7"/>
      <c r="I271" s="7"/>
      <c r="J271" s="7"/>
      <c r="K271" s="7"/>
      <c r="L271" s="7"/>
      <c r="M271" s="8"/>
      <c r="N271" s="8"/>
      <c r="O271" s="8"/>
      <c r="P271" s="8"/>
    </row>
    <row r="272" spans="1:16">
      <c r="A272" s="1"/>
      <c r="B272" s="6"/>
      <c r="C272" s="6"/>
      <c r="D272" s="6"/>
      <c r="E272" s="6"/>
      <c r="F272" s="6"/>
      <c r="G272" s="7"/>
      <c r="H272" s="7"/>
      <c r="I272" s="7"/>
      <c r="J272" s="7"/>
      <c r="K272" s="7"/>
      <c r="L272" s="7"/>
      <c r="M272" s="8"/>
      <c r="N272" s="8"/>
      <c r="O272" s="8"/>
      <c r="P272" s="8"/>
    </row>
    <row r="273" spans="1:16">
      <c r="A273" s="1"/>
      <c r="B273" s="6"/>
      <c r="C273" s="6"/>
      <c r="D273" s="6"/>
      <c r="E273" s="6"/>
      <c r="F273" s="6"/>
      <c r="G273" s="7"/>
      <c r="H273" s="7"/>
      <c r="I273" s="7"/>
      <c r="J273" s="7"/>
      <c r="K273" s="7"/>
      <c r="L273" s="7"/>
      <c r="M273" s="8"/>
      <c r="N273" s="8"/>
      <c r="O273" s="8"/>
      <c r="P273" s="8"/>
    </row>
    <row r="274" spans="1:16">
      <c r="A274" s="1"/>
      <c r="B274" s="6"/>
      <c r="C274" s="6"/>
      <c r="D274" s="6"/>
      <c r="E274" s="6"/>
      <c r="F274" s="6"/>
      <c r="G274" s="7"/>
      <c r="H274" s="7"/>
      <c r="I274" s="7"/>
      <c r="J274" s="7"/>
      <c r="K274" s="7"/>
      <c r="L274" s="7"/>
      <c r="M274" s="8"/>
      <c r="N274" s="8"/>
      <c r="O274" s="8"/>
      <c r="P274" s="8"/>
    </row>
    <row r="275" spans="1:16">
      <c r="A275" s="1"/>
      <c r="B275" s="6"/>
      <c r="C275" s="6"/>
      <c r="D275" s="6"/>
      <c r="E275" s="6"/>
      <c r="F275" s="6"/>
      <c r="G275" s="7"/>
      <c r="H275" s="7"/>
      <c r="I275" s="7"/>
      <c r="J275" s="7"/>
      <c r="K275" s="7"/>
      <c r="L275" s="7"/>
      <c r="M275" s="8"/>
      <c r="N275" s="8"/>
      <c r="O275" s="8"/>
      <c r="P275" s="8"/>
    </row>
    <row r="276" spans="1:16">
      <c r="A276" s="1"/>
      <c r="B276" s="6"/>
      <c r="C276" s="6"/>
      <c r="D276" s="6"/>
      <c r="E276" s="6"/>
      <c r="F276" s="6"/>
      <c r="G276" s="7"/>
      <c r="H276" s="7"/>
      <c r="I276" s="7"/>
      <c r="J276" s="7"/>
      <c r="K276" s="7"/>
      <c r="L276" s="7"/>
      <c r="M276" s="8"/>
      <c r="N276" s="8"/>
      <c r="O276" s="8"/>
      <c r="P276" s="8"/>
    </row>
    <row r="277" spans="1:16">
      <c r="A277" s="1"/>
      <c r="B277" s="6"/>
      <c r="C277" s="6"/>
      <c r="D277" s="6"/>
      <c r="E277" s="6"/>
      <c r="F277" s="6"/>
      <c r="G277" s="7"/>
      <c r="H277" s="7"/>
      <c r="I277" s="7"/>
      <c r="J277" s="7"/>
      <c r="K277" s="7"/>
      <c r="L277" s="7"/>
      <c r="M277" s="8"/>
      <c r="N277" s="8"/>
      <c r="O277" s="8"/>
      <c r="P277" s="8"/>
    </row>
    <row r="278" spans="1:16">
      <c r="A278" s="1"/>
      <c r="B278" s="6"/>
      <c r="C278" s="6"/>
      <c r="D278" s="6"/>
      <c r="E278" s="6"/>
      <c r="F278" s="6"/>
      <c r="G278" s="7"/>
      <c r="H278" s="7"/>
      <c r="I278" s="7"/>
      <c r="J278" s="7"/>
      <c r="K278" s="7"/>
      <c r="L278" s="7"/>
      <c r="M278" s="8"/>
      <c r="N278" s="8"/>
      <c r="O278" s="8"/>
      <c r="P278" s="8"/>
    </row>
    <row r="279" spans="1:16">
      <c r="A279" s="1"/>
      <c r="B279" s="6"/>
      <c r="C279" s="6"/>
      <c r="D279" s="6"/>
      <c r="E279" s="6"/>
      <c r="F279" s="6"/>
      <c r="G279" s="7"/>
      <c r="H279" s="7"/>
      <c r="I279" s="7"/>
      <c r="J279" s="7"/>
      <c r="K279" s="7"/>
      <c r="L279" s="7"/>
      <c r="M279" s="8"/>
      <c r="N279" s="8"/>
      <c r="O279" s="8"/>
      <c r="P279" s="8"/>
    </row>
    <row r="280" spans="1:16">
      <c r="A280" s="1"/>
      <c r="B280" s="6"/>
      <c r="C280" s="6"/>
      <c r="D280" s="6"/>
      <c r="E280" s="6"/>
      <c r="F280" s="6"/>
      <c r="G280" s="7"/>
      <c r="H280" s="7"/>
      <c r="I280" s="7"/>
      <c r="J280" s="7"/>
      <c r="K280" s="7"/>
      <c r="L280" s="7"/>
      <c r="M280" s="8"/>
      <c r="N280" s="8"/>
      <c r="O280" s="8"/>
      <c r="P280" s="8"/>
    </row>
    <row r="281" spans="1:16">
      <c r="A281" s="1"/>
      <c r="B281" s="6"/>
      <c r="C281" s="6"/>
      <c r="D281" s="6"/>
      <c r="E281" s="6"/>
      <c r="F281" s="6"/>
      <c r="G281" s="7"/>
      <c r="H281" s="7"/>
      <c r="I281" s="7"/>
      <c r="J281" s="7"/>
      <c r="K281" s="7"/>
      <c r="L281" s="7"/>
      <c r="M281" s="8"/>
      <c r="N281" s="8"/>
      <c r="O281" s="8"/>
      <c r="P281" s="8"/>
    </row>
    <row r="282" spans="1:16">
      <c r="A282" s="1"/>
      <c r="B282" s="6"/>
      <c r="C282" s="6"/>
      <c r="D282" s="6"/>
      <c r="E282" s="6"/>
      <c r="F282" s="6"/>
      <c r="G282" s="7"/>
      <c r="H282" s="7"/>
      <c r="I282" s="7"/>
      <c r="J282" s="7"/>
      <c r="K282" s="7"/>
      <c r="L282" s="7"/>
      <c r="M282" s="8"/>
      <c r="N282" s="8"/>
      <c r="O282" s="8"/>
      <c r="P282" s="8"/>
    </row>
    <row r="283" spans="1:16">
      <c r="A283" s="1"/>
      <c r="B283" s="6"/>
      <c r="C283" s="6"/>
      <c r="D283" s="6"/>
      <c r="E283" s="6"/>
      <c r="F283" s="6"/>
      <c r="G283" s="7"/>
      <c r="H283" s="7"/>
      <c r="I283" s="7"/>
      <c r="J283" s="7"/>
      <c r="K283" s="7"/>
      <c r="L283" s="7"/>
      <c r="M283" s="8"/>
      <c r="N283" s="8"/>
      <c r="O283" s="8"/>
      <c r="P283" s="8"/>
    </row>
    <row r="284" spans="1:16">
      <c r="A284" s="1"/>
      <c r="B284" s="6"/>
      <c r="C284" s="6"/>
      <c r="D284" s="6"/>
      <c r="E284" s="6"/>
      <c r="F284" s="6"/>
      <c r="G284" s="7"/>
      <c r="H284" s="7"/>
      <c r="I284" s="7"/>
      <c r="J284" s="7"/>
      <c r="K284" s="7"/>
      <c r="L284" s="7"/>
      <c r="M284" s="8"/>
      <c r="N284" s="8"/>
      <c r="O284" s="8"/>
      <c r="P284" s="8"/>
    </row>
    <row r="285" spans="1:16">
      <c r="A285" s="1"/>
      <c r="B285" s="6"/>
      <c r="C285" s="6"/>
      <c r="D285" s="6"/>
      <c r="E285" s="6"/>
      <c r="F285" s="6"/>
      <c r="G285" s="7"/>
      <c r="H285" s="7"/>
      <c r="I285" s="7"/>
      <c r="J285" s="7"/>
      <c r="K285" s="7"/>
      <c r="L285" s="7"/>
      <c r="M285" s="8"/>
      <c r="N285" s="8"/>
      <c r="O285" s="8"/>
      <c r="P285" s="8"/>
    </row>
    <row r="286" spans="1:16">
      <c r="A286" s="1"/>
      <c r="B286" s="6"/>
      <c r="C286" s="6"/>
      <c r="D286" s="6"/>
      <c r="E286" s="6"/>
      <c r="F286" s="6"/>
      <c r="G286" s="7"/>
      <c r="H286" s="7"/>
      <c r="I286" s="7"/>
      <c r="J286" s="7"/>
      <c r="K286" s="7"/>
      <c r="L286" s="7"/>
      <c r="M286" s="8"/>
      <c r="N286" s="8"/>
      <c r="O286" s="8"/>
      <c r="P286" s="8"/>
    </row>
    <row r="287" spans="1:16">
      <c r="A287" s="1"/>
      <c r="B287" s="6"/>
      <c r="C287" s="6"/>
      <c r="D287" s="6"/>
      <c r="E287" s="6"/>
      <c r="F287" s="6"/>
      <c r="G287" s="7"/>
      <c r="H287" s="7"/>
      <c r="I287" s="7"/>
      <c r="J287" s="7"/>
      <c r="K287" s="7"/>
      <c r="L287" s="7"/>
      <c r="M287" s="8"/>
      <c r="N287" s="8"/>
      <c r="O287" s="8"/>
      <c r="P287" s="8"/>
    </row>
    <row r="288" spans="1:16">
      <c r="A288" s="1"/>
      <c r="B288" s="6"/>
      <c r="C288" s="6"/>
      <c r="D288" s="6"/>
      <c r="E288" s="6"/>
      <c r="F288" s="6"/>
      <c r="G288" s="7"/>
      <c r="H288" s="7"/>
      <c r="I288" s="7"/>
      <c r="J288" s="7"/>
      <c r="K288" s="7"/>
      <c r="L288" s="7"/>
      <c r="M288" s="8"/>
      <c r="N288" s="8"/>
      <c r="O288" s="8"/>
      <c r="P288" s="8"/>
    </row>
    <row r="289" spans="1:16">
      <c r="A289" s="1"/>
      <c r="B289" s="6"/>
      <c r="C289" s="6"/>
      <c r="D289" s="6"/>
      <c r="E289" s="6"/>
      <c r="F289" s="6"/>
      <c r="G289" s="7"/>
      <c r="H289" s="7"/>
      <c r="I289" s="7"/>
      <c r="J289" s="7"/>
      <c r="K289" s="7"/>
      <c r="L289" s="7"/>
      <c r="M289" s="8"/>
      <c r="N289" s="8"/>
      <c r="O289" s="8"/>
      <c r="P289" s="8"/>
    </row>
    <row r="290" spans="1:16">
      <c r="A290" s="1"/>
      <c r="B290" s="6"/>
      <c r="C290" s="6"/>
      <c r="D290" s="6"/>
      <c r="E290" s="6"/>
      <c r="F290" s="6"/>
      <c r="G290" s="7"/>
      <c r="H290" s="7"/>
      <c r="I290" s="7"/>
      <c r="J290" s="7"/>
      <c r="K290" s="7"/>
      <c r="L290" s="7"/>
      <c r="M290" s="8"/>
      <c r="N290" s="8"/>
      <c r="O290" s="8"/>
      <c r="P290" s="8"/>
    </row>
    <row r="291" spans="1:16">
      <c r="A291" s="1"/>
      <c r="B291" s="6"/>
      <c r="C291" s="6"/>
      <c r="D291" s="6"/>
      <c r="E291" s="6"/>
      <c r="F291" s="6"/>
      <c r="G291" s="7"/>
      <c r="H291" s="7"/>
      <c r="I291" s="7"/>
      <c r="J291" s="7"/>
      <c r="K291" s="7"/>
      <c r="L291" s="7"/>
      <c r="M291" s="8"/>
      <c r="N291" s="8"/>
      <c r="O291" s="8"/>
      <c r="P291" s="8"/>
    </row>
    <row r="292" spans="1:16">
      <c r="A292" s="1"/>
      <c r="B292" s="6"/>
      <c r="C292" s="6"/>
      <c r="D292" s="6"/>
      <c r="E292" s="6"/>
      <c r="F292" s="6"/>
      <c r="G292" s="7"/>
      <c r="H292" s="7"/>
      <c r="I292" s="7"/>
      <c r="J292" s="7"/>
      <c r="K292" s="7"/>
      <c r="L292" s="7"/>
      <c r="M292" s="8"/>
      <c r="N292" s="8"/>
      <c r="O292" s="8"/>
      <c r="P292" s="8"/>
    </row>
    <row r="293" spans="1:16">
      <c r="A293" s="1"/>
      <c r="B293" s="6"/>
      <c r="C293" s="6"/>
      <c r="D293" s="6"/>
      <c r="E293" s="6"/>
      <c r="F293" s="6"/>
      <c r="G293" s="7"/>
      <c r="H293" s="7"/>
      <c r="I293" s="7"/>
      <c r="J293" s="7"/>
      <c r="K293" s="7"/>
      <c r="L293" s="7"/>
      <c r="M293" s="8"/>
      <c r="N293" s="8"/>
      <c r="O293" s="8"/>
      <c r="P293" s="8"/>
    </row>
    <row r="294" spans="1:16">
      <c r="A294" s="1"/>
      <c r="B294" s="6"/>
      <c r="C294" s="6"/>
      <c r="D294" s="6"/>
      <c r="E294" s="6"/>
      <c r="F294" s="6"/>
      <c r="G294" s="7"/>
      <c r="H294" s="7"/>
      <c r="I294" s="7"/>
      <c r="J294" s="7"/>
      <c r="K294" s="7"/>
      <c r="L294" s="7"/>
      <c r="M294" s="8"/>
      <c r="N294" s="8"/>
      <c r="O294" s="8"/>
      <c r="P294" s="8"/>
    </row>
    <row r="295" spans="1:16">
      <c r="A295" s="1"/>
      <c r="B295" s="6"/>
      <c r="C295" s="6"/>
      <c r="D295" s="6"/>
      <c r="E295" s="6"/>
      <c r="F295" s="6"/>
      <c r="G295" s="7"/>
      <c r="H295" s="7"/>
      <c r="I295" s="7"/>
      <c r="J295" s="7"/>
      <c r="K295" s="7"/>
      <c r="L295" s="7"/>
      <c r="M295" s="8"/>
      <c r="N295" s="8"/>
      <c r="O295" s="8"/>
      <c r="P295" s="8"/>
    </row>
    <row r="296" spans="1:16">
      <c r="A296" s="1"/>
      <c r="B296" s="6"/>
      <c r="C296" s="6"/>
      <c r="D296" s="6"/>
      <c r="E296" s="6"/>
      <c r="F296" s="6"/>
      <c r="G296" s="7"/>
      <c r="H296" s="7"/>
      <c r="I296" s="7"/>
      <c r="J296" s="7"/>
      <c r="K296" s="7"/>
      <c r="L296" s="7"/>
      <c r="M296" s="8"/>
      <c r="N296" s="8"/>
      <c r="O296" s="8"/>
      <c r="P296" s="8"/>
    </row>
    <row r="297" spans="1:16">
      <c r="A297" s="1"/>
      <c r="B297" s="6"/>
      <c r="C297" s="6"/>
      <c r="D297" s="6"/>
      <c r="E297" s="6"/>
      <c r="F297" s="6"/>
      <c r="G297" s="7"/>
      <c r="H297" s="7"/>
      <c r="I297" s="7"/>
      <c r="J297" s="7"/>
      <c r="K297" s="7"/>
      <c r="L297" s="7"/>
      <c r="M297" s="8"/>
      <c r="N297" s="8"/>
      <c r="O297" s="8"/>
      <c r="P297" s="8"/>
    </row>
    <row r="298" spans="1:16">
      <c r="A298" s="1"/>
      <c r="B298" s="6"/>
      <c r="C298" s="6"/>
      <c r="D298" s="6"/>
      <c r="E298" s="6"/>
      <c r="F298" s="6"/>
      <c r="G298" s="7"/>
      <c r="H298" s="7"/>
      <c r="I298" s="7"/>
      <c r="J298" s="7"/>
      <c r="K298" s="7"/>
      <c r="L298" s="7"/>
      <c r="M298" s="8"/>
      <c r="N298" s="8"/>
      <c r="O298" s="8"/>
      <c r="P298" s="8"/>
    </row>
    <row r="299" spans="1:16">
      <c r="A299" s="1"/>
      <c r="B299" s="6"/>
      <c r="C299" s="6"/>
      <c r="D299" s="6"/>
      <c r="E299" s="6"/>
      <c r="F299" s="6"/>
      <c r="G299" s="7"/>
      <c r="H299" s="7"/>
      <c r="I299" s="7"/>
      <c r="J299" s="7"/>
      <c r="K299" s="7"/>
      <c r="L299" s="7"/>
      <c r="M299" s="8"/>
      <c r="N299" s="8"/>
      <c r="O299" s="8"/>
      <c r="P299" s="8"/>
    </row>
    <row r="300" spans="1:16">
      <c r="A300" s="1"/>
      <c r="B300" s="6"/>
      <c r="C300" s="6"/>
      <c r="D300" s="6"/>
      <c r="E300" s="6"/>
      <c r="F300" s="6"/>
      <c r="G300" s="7"/>
      <c r="H300" s="7"/>
      <c r="I300" s="7"/>
      <c r="J300" s="7"/>
      <c r="K300" s="7"/>
      <c r="L300" s="7"/>
      <c r="M300" s="8"/>
      <c r="N300" s="8"/>
      <c r="O300" s="8"/>
      <c r="P300" s="8"/>
    </row>
    <row r="301" spans="1:16">
      <c r="A301" s="1"/>
      <c r="B301" s="6"/>
      <c r="C301" s="6"/>
      <c r="D301" s="6"/>
      <c r="E301" s="6"/>
      <c r="F301" s="6"/>
      <c r="G301" s="7"/>
      <c r="H301" s="7"/>
      <c r="I301" s="7"/>
      <c r="J301" s="7"/>
      <c r="K301" s="7"/>
      <c r="L301" s="7"/>
      <c r="M301" s="8"/>
      <c r="N301" s="8"/>
      <c r="O301" s="8"/>
      <c r="P301" s="8"/>
    </row>
    <row r="302" spans="1:16">
      <c r="A302" s="1"/>
      <c r="B302" s="6"/>
      <c r="C302" s="6"/>
      <c r="D302" s="6"/>
      <c r="E302" s="6"/>
      <c r="F302" s="6"/>
      <c r="G302" s="7"/>
      <c r="H302" s="7"/>
      <c r="I302" s="7"/>
      <c r="J302" s="7"/>
      <c r="K302" s="7"/>
      <c r="L302" s="7"/>
      <c r="M302" s="8"/>
      <c r="N302" s="8"/>
      <c r="O302" s="8"/>
      <c r="P302" s="8"/>
    </row>
    <row r="303" spans="1:16">
      <c r="A303" s="1"/>
      <c r="B303" s="6"/>
      <c r="C303" s="6"/>
      <c r="D303" s="6"/>
      <c r="E303" s="6"/>
      <c r="F303" s="6"/>
      <c r="G303" s="7"/>
      <c r="H303" s="7"/>
      <c r="I303" s="7"/>
      <c r="J303" s="7"/>
      <c r="K303" s="7"/>
      <c r="L303" s="7"/>
      <c r="M303" s="8"/>
      <c r="N303" s="8"/>
      <c r="O303" s="8"/>
      <c r="P303" s="8"/>
    </row>
    <row r="304" spans="1:16">
      <c r="A304" s="1"/>
      <c r="B304" s="6"/>
      <c r="C304" s="6"/>
      <c r="D304" s="6"/>
      <c r="E304" s="6"/>
      <c r="F304" s="6"/>
      <c r="G304" s="7"/>
      <c r="H304" s="7"/>
      <c r="I304" s="7"/>
      <c r="J304" s="7"/>
      <c r="K304" s="7"/>
      <c r="L304" s="7"/>
      <c r="M304" s="8"/>
      <c r="N304" s="8"/>
      <c r="O304" s="8"/>
      <c r="P304" s="8"/>
    </row>
    <row r="305" spans="1:16">
      <c r="A305" s="1"/>
      <c r="B305" s="6"/>
      <c r="C305" s="6"/>
      <c r="D305" s="6"/>
      <c r="E305" s="6"/>
      <c r="F305" s="6"/>
      <c r="G305" s="7"/>
      <c r="H305" s="7"/>
      <c r="I305" s="7"/>
      <c r="J305" s="7"/>
      <c r="K305" s="7"/>
      <c r="L305" s="7"/>
      <c r="M305" s="8"/>
      <c r="N305" s="8"/>
      <c r="O305" s="8"/>
      <c r="P305" s="8"/>
    </row>
    <row r="306" spans="1:16">
      <c r="A306" s="1"/>
      <c r="B306" s="6"/>
      <c r="C306" s="6"/>
      <c r="D306" s="6"/>
      <c r="E306" s="6"/>
      <c r="F306" s="6"/>
      <c r="G306" s="7"/>
      <c r="H306" s="7"/>
      <c r="I306" s="7"/>
      <c r="J306" s="7"/>
      <c r="K306" s="7"/>
      <c r="L306" s="7"/>
      <c r="M306" s="8"/>
      <c r="N306" s="8"/>
      <c r="O306" s="8"/>
      <c r="P306" s="8"/>
    </row>
    <row r="307" spans="1:16">
      <c r="A307" s="1"/>
      <c r="B307" s="6"/>
      <c r="C307" s="6"/>
      <c r="D307" s="6"/>
      <c r="E307" s="6"/>
      <c r="F307" s="6"/>
      <c r="G307" s="7"/>
      <c r="H307" s="7"/>
      <c r="I307" s="7"/>
      <c r="J307" s="7"/>
      <c r="K307" s="7"/>
      <c r="L307" s="7"/>
      <c r="M307" s="8"/>
      <c r="N307" s="8"/>
      <c r="O307" s="8"/>
      <c r="P307" s="8"/>
    </row>
    <row r="308" spans="1:16">
      <c r="A308" s="1"/>
      <c r="B308" s="6"/>
      <c r="C308" s="6"/>
      <c r="D308" s="6"/>
      <c r="E308" s="6"/>
      <c r="F308" s="6"/>
      <c r="G308" s="7"/>
      <c r="H308" s="7"/>
      <c r="I308" s="7"/>
      <c r="J308" s="7"/>
      <c r="K308" s="7"/>
      <c r="L308" s="7"/>
      <c r="M308" s="8"/>
      <c r="N308" s="8"/>
      <c r="O308" s="8"/>
      <c r="P308" s="8"/>
    </row>
    <row r="309" spans="1:16">
      <c r="A309" s="1"/>
      <c r="B309" s="6"/>
      <c r="C309" s="6"/>
      <c r="D309" s="6"/>
      <c r="E309" s="6"/>
      <c r="F309" s="6"/>
      <c r="G309" s="7"/>
      <c r="H309" s="7"/>
      <c r="I309" s="7"/>
      <c r="J309" s="7"/>
      <c r="K309" s="7"/>
      <c r="L309" s="7"/>
      <c r="M309" s="8"/>
      <c r="N309" s="8"/>
      <c r="O309" s="8"/>
      <c r="P309" s="8"/>
    </row>
    <row r="310" spans="1:16">
      <c r="A310" s="1"/>
      <c r="B310" s="6"/>
      <c r="C310" s="6"/>
      <c r="D310" s="6"/>
      <c r="E310" s="6"/>
      <c r="F310" s="6"/>
      <c r="G310" s="7"/>
      <c r="H310" s="7"/>
      <c r="I310" s="7"/>
      <c r="J310" s="7"/>
      <c r="K310" s="7"/>
      <c r="L310" s="7"/>
      <c r="M310" s="8"/>
      <c r="N310" s="8"/>
      <c r="O310" s="8"/>
      <c r="P310" s="8"/>
    </row>
    <row r="311" spans="1:16">
      <c r="A311" s="1"/>
      <c r="B311" s="6"/>
      <c r="C311" s="6"/>
      <c r="D311" s="6"/>
      <c r="E311" s="6"/>
      <c r="F311" s="6"/>
      <c r="G311" s="7"/>
      <c r="H311" s="7"/>
      <c r="I311" s="7"/>
      <c r="J311" s="7"/>
      <c r="K311" s="7"/>
      <c r="L311" s="7"/>
      <c r="M311" s="8"/>
      <c r="N311" s="8"/>
      <c r="O311" s="8"/>
      <c r="P311" s="8"/>
    </row>
    <row r="312" spans="1:16">
      <c r="A312" s="1"/>
      <c r="B312" s="6"/>
      <c r="C312" s="6"/>
      <c r="D312" s="6"/>
      <c r="E312" s="6"/>
      <c r="F312" s="6"/>
      <c r="G312" s="7"/>
      <c r="H312" s="7"/>
      <c r="I312" s="7"/>
      <c r="J312" s="7"/>
      <c r="K312" s="7"/>
      <c r="L312" s="7"/>
      <c r="M312" s="8"/>
      <c r="N312" s="8"/>
      <c r="O312" s="8"/>
      <c r="P312" s="8"/>
    </row>
    <row r="313" spans="1:16">
      <c r="A313" s="1"/>
      <c r="B313" s="6"/>
      <c r="C313" s="6"/>
      <c r="D313" s="6"/>
      <c r="E313" s="6"/>
      <c r="F313" s="6"/>
      <c r="G313" s="7"/>
      <c r="H313" s="7"/>
      <c r="I313" s="7"/>
      <c r="J313" s="7"/>
      <c r="K313" s="7"/>
      <c r="L313" s="7"/>
      <c r="M313" s="8"/>
      <c r="N313" s="8"/>
      <c r="O313" s="8"/>
      <c r="P313" s="8"/>
    </row>
    <row r="314" spans="1:16">
      <c r="A314" s="1"/>
      <c r="B314" s="6"/>
      <c r="C314" s="6"/>
      <c r="D314" s="6"/>
      <c r="E314" s="6"/>
      <c r="F314" s="6"/>
      <c r="G314" s="7"/>
      <c r="H314" s="7"/>
      <c r="I314" s="7"/>
      <c r="J314" s="7"/>
      <c r="K314" s="7"/>
      <c r="L314" s="7"/>
      <c r="M314" s="8"/>
      <c r="N314" s="8"/>
      <c r="O314" s="8"/>
      <c r="P314" s="8"/>
    </row>
    <row r="315" spans="1:16">
      <c r="A315" s="1"/>
      <c r="B315" s="6"/>
      <c r="C315" s="6"/>
      <c r="D315" s="6"/>
      <c r="E315" s="6"/>
      <c r="F315" s="6"/>
      <c r="G315" s="7"/>
      <c r="H315" s="7"/>
      <c r="I315" s="7"/>
      <c r="J315" s="7"/>
      <c r="K315" s="7"/>
      <c r="L315" s="7"/>
      <c r="M315" s="8"/>
      <c r="N315" s="8"/>
      <c r="O315" s="8"/>
      <c r="P315" s="8"/>
    </row>
    <row r="316" spans="1:16">
      <c r="A316" s="1"/>
      <c r="B316" s="6"/>
      <c r="C316" s="6"/>
      <c r="D316" s="6"/>
      <c r="E316" s="6"/>
      <c r="F316" s="6"/>
      <c r="G316" s="7"/>
      <c r="H316" s="7"/>
      <c r="I316" s="7"/>
      <c r="J316" s="7"/>
      <c r="K316" s="7"/>
      <c r="L316" s="7"/>
      <c r="M316" s="8"/>
      <c r="N316" s="8"/>
      <c r="O316" s="8"/>
      <c r="P316" s="8"/>
    </row>
    <row r="317" spans="1:16">
      <c r="A317" s="1"/>
      <c r="B317" s="6"/>
      <c r="C317" s="6"/>
      <c r="D317" s="6"/>
      <c r="E317" s="6"/>
      <c r="F317" s="6"/>
      <c r="G317" s="7"/>
      <c r="H317" s="7"/>
      <c r="I317" s="7"/>
      <c r="J317" s="7"/>
      <c r="K317" s="7"/>
      <c r="L317" s="7"/>
      <c r="M317" s="8"/>
      <c r="N317" s="8"/>
      <c r="O317" s="8"/>
      <c r="P317" s="8"/>
    </row>
    <row r="318" spans="1:16">
      <c r="A318" s="1"/>
      <c r="B318" s="6"/>
      <c r="C318" s="6"/>
      <c r="D318" s="6"/>
      <c r="E318" s="6"/>
      <c r="F318" s="6"/>
      <c r="G318" s="7"/>
      <c r="H318" s="7"/>
      <c r="I318" s="7"/>
      <c r="J318" s="7"/>
      <c r="K318" s="7"/>
      <c r="L318" s="7"/>
      <c r="M318" s="8"/>
      <c r="N318" s="8"/>
      <c r="O318" s="8"/>
      <c r="P318" s="8"/>
    </row>
    <row r="319" spans="1:16">
      <c r="A319" s="1"/>
      <c r="B319" s="6"/>
      <c r="C319" s="6"/>
      <c r="D319" s="6"/>
      <c r="E319" s="6"/>
      <c r="F319" s="6"/>
      <c r="G319" s="7"/>
      <c r="H319" s="7"/>
      <c r="I319" s="7"/>
      <c r="J319" s="7"/>
      <c r="K319" s="7"/>
      <c r="L319" s="7"/>
      <c r="M319" s="8"/>
      <c r="N319" s="8"/>
      <c r="O319" s="8"/>
      <c r="P319" s="8"/>
    </row>
    <row r="320" spans="1:16">
      <c r="A320" s="1"/>
      <c r="B320" s="6"/>
      <c r="C320" s="6"/>
      <c r="D320" s="6"/>
      <c r="E320" s="6"/>
      <c r="F320" s="6"/>
      <c r="G320" s="7"/>
      <c r="H320" s="7"/>
      <c r="I320" s="7"/>
      <c r="J320" s="7"/>
      <c r="K320" s="7"/>
      <c r="L320" s="7"/>
      <c r="M320" s="8"/>
      <c r="N320" s="8"/>
      <c r="O320" s="8"/>
      <c r="P320" s="8"/>
    </row>
    <row r="321" spans="1:16">
      <c r="A321" s="1"/>
      <c r="B321" s="6"/>
      <c r="C321" s="6"/>
      <c r="D321" s="6"/>
      <c r="E321" s="6"/>
      <c r="F321" s="6"/>
      <c r="G321" s="7"/>
      <c r="H321" s="7"/>
      <c r="I321" s="7"/>
      <c r="J321" s="7"/>
      <c r="K321" s="7"/>
      <c r="L321" s="7"/>
      <c r="M321" s="8"/>
      <c r="N321" s="8"/>
      <c r="O321" s="8"/>
      <c r="P321" s="8"/>
    </row>
    <row r="322" spans="1:16">
      <c r="A322" s="1"/>
      <c r="B322" s="6"/>
      <c r="C322" s="6"/>
      <c r="D322" s="6"/>
      <c r="E322" s="6"/>
      <c r="F322" s="6"/>
      <c r="G322" s="7"/>
      <c r="H322" s="7"/>
      <c r="I322" s="7"/>
      <c r="J322" s="7"/>
      <c r="K322" s="7"/>
      <c r="L322" s="7"/>
      <c r="M322" s="8"/>
      <c r="N322" s="8"/>
      <c r="O322" s="8"/>
      <c r="P322" s="8"/>
    </row>
    <row r="323" spans="1:16">
      <c r="A323" s="1"/>
      <c r="B323" s="6"/>
      <c r="C323" s="6"/>
      <c r="D323" s="6"/>
      <c r="E323" s="6"/>
      <c r="F323" s="6"/>
      <c r="G323" s="7"/>
      <c r="H323" s="7"/>
      <c r="I323" s="7"/>
      <c r="J323" s="7"/>
      <c r="K323" s="7"/>
      <c r="L323" s="7"/>
      <c r="M323" s="8"/>
      <c r="N323" s="8"/>
      <c r="O323" s="8"/>
      <c r="P323" s="8"/>
    </row>
    <row r="324" spans="1:16">
      <c r="A324" s="1"/>
      <c r="B324" s="6"/>
      <c r="C324" s="6"/>
      <c r="D324" s="6"/>
      <c r="E324" s="6"/>
      <c r="F324" s="6"/>
      <c r="G324" s="7"/>
      <c r="H324" s="7"/>
      <c r="I324" s="7"/>
      <c r="J324" s="7"/>
      <c r="K324" s="7"/>
      <c r="L324" s="7"/>
      <c r="M324" s="8"/>
      <c r="N324" s="8"/>
      <c r="O324" s="8"/>
      <c r="P324" s="8"/>
    </row>
    <row r="325" spans="1:16">
      <c r="A325" s="1"/>
      <c r="B325" s="6"/>
      <c r="C325" s="6"/>
      <c r="D325" s="6"/>
      <c r="E325" s="6"/>
      <c r="F325" s="6"/>
      <c r="G325" s="7"/>
      <c r="H325" s="7"/>
      <c r="I325" s="7"/>
      <c r="J325" s="7"/>
      <c r="K325" s="7"/>
      <c r="L325" s="7"/>
      <c r="M325" s="8"/>
      <c r="N325" s="8"/>
      <c r="O325" s="8"/>
      <c r="P325" s="8"/>
    </row>
    <row r="326" spans="1:16">
      <c r="A326" s="1"/>
      <c r="B326" s="6"/>
      <c r="C326" s="6"/>
      <c r="D326" s="6"/>
      <c r="E326" s="6"/>
      <c r="F326" s="6"/>
      <c r="G326" s="7"/>
      <c r="H326" s="7"/>
      <c r="I326" s="7"/>
      <c r="J326" s="7"/>
      <c r="K326" s="7"/>
      <c r="L326" s="7"/>
      <c r="M326" s="8"/>
      <c r="N326" s="8"/>
      <c r="O326" s="8"/>
      <c r="P326" s="8"/>
    </row>
    <row r="327" spans="1:16">
      <c r="A327" s="1"/>
      <c r="B327" s="6"/>
      <c r="C327" s="6"/>
      <c r="D327" s="6"/>
      <c r="E327" s="6"/>
      <c r="F327" s="6"/>
      <c r="G327" s="7"/>
      <c r="H327" s="7"/>
      <c r="I327" s="7"/>
      <c r="J327" s="7"/>
      <c r="K327" s="7"/>
      <c r="L327" s="7"/>
      <c r="M327" s="8"/>
      <c r="N327" s="8"/>
      <c r="O327" s="8"/>
      <c r="P327" s="8"/>
    </row>
    <row r="328" spans="1:16">
      <c r="A328" s="1"/>
      <c r="B328" s="6"/>
      <c r="C328" s="6"/>
      <c r="D328" s="6"/>
      <c r="E328" s="6"/>
      <c r="F328" s="6"/>
      <c r="G328" s="7"/>
      <c r="H328" s="7"/>
      <c r="I328" s="7"/>
      <c r="J328" s="7"/>
      <c r="K328" s="7"/>
      <c r="L328" s="7"/>
      <c r="M328" s="8"/>
      <c r="N328" s="8"/>
      <c r="O328" s="8"/>
      <c r="P328" s="8"/>
    </row>
    <row r="329" spans="1:16">
      <c r="A329" s="1"/>
      <c r="B329" s="6"/>
      <c r="C329" s="6"/>
      <c r="D329" s="6"/>
      <c r="E329" s="6"/>
      <c r="F329" s="6"/>
      <c r="G329" s="7"/>
      <c r="H329" s="7"/>
      <c r="I329" s="7"/>
      <c r="J329" s="7"/>
      <c r="K329" s="7"/>
      <c r="L329" s="7"/>
      <c r="M329" s="8"/>
      <c r="N329" s="8"/>
      <c r="O329" s="8"/>
      <c r="P329" s="8"/>
    </row>
    <row r="330" spans="1:16">
      <c r="A330" s="1"/>
      <c r="B330" s="6"/>
      <c r="C330" s="6"/>
      <c r="D330" s="6"/>
      <c r="E330" s="6"/>
      <c r="F330" s="6"/>
      <c r="G330" s="7"/>
      <c r="H330" s="7"/>
      <c r="I330" s="7"/>
      <c r="J330" s="7"/>
      <c r="K330" s="7"/>
      <c r="L330" s="7"/>
      <c r="M330" s="8"/>
      <c r="N330" s="8"/>
      <c r="O330" s="8"/>
      <c r="P330" s="8"/>
    </row>
    <row r="331" spans="1:16">
      <c r="A331" s="1"/>
      <c r="B331" s="6"/>
      <c r="C331" s="6"/>
      <c r="D331" s="6"/>
      <c r="E331" s="6"/>
      <c r="F331" s="6"/>
      <c r="G331" s="7"/>
      <c r="H331" s="7"/>
      <c r="I331" s="7"/>
      <c r="J331" s="7"/>
      <c r="K331" s="7"/>
      <c r="L331" s="7"/>
      <c r="M331" s="8"/>
      <c r="N331" s="8"/>
      <c r="O331" s="8"/>
      <c r="P331" s="8"/>
    </row>
    <row r="332" spans="1:16">
      <c r="A332" s="1"/>
      <c r="B332" s="6"/>
      <c r="C332" s="6"/>
      <c r="D332" s="6"/>
      <c r="E332" s="6"/>
      <c r="F332" s="6"/>
      <c r="G332" s="7"/>
      <c r="H332" s="7"/>
      <c r="I332" s="7"/>
      <c r="J332" s="7"/>
      <c r="K332" s="7"/>
      <c r="L332" s="7"/>
      <c r="M332" s="8"/>
      <c r="N332" s="8"/>
      <c r="O332" s="8"/>
      <c r="P332" s="8"/>
    </row>
    <row r="333" spans="1:16">
      <c r="A333" s="1"/>
      <c r="B333" s="6"/>
      <c r="C333" s="6"/>
      <c r="D333" s="6"/>
      <c r="E333" s="6"/>
      <c r="F333" s="6"/>
      <c r="G333" s="7"/>
      <c r="H333" s="7"/>
      <c r="I333" s="7"/>
      <c r="J333" s="7"/>
      <c r="K333" s="7"/>
      <c r="L333" s="7"/>
      <c r="M333" s="8"/>
      <c r="N333" s="8"/>
      <c r="O333" s="8"/>
      <c r="P333" s="8"/>
    </row>
    <row r="334" spans="1:16">
      <c r="A334" s="1"/>
      <c r="B334" s="6"/>
      <c r="C334" s="6"/>
      <c r="D334" s="6"/>
      <c r="E334" s="6"/>
      <c r="F334" s="6"/>
      <c r="G334" s="7"/>
      <c r="H334" s="7"/>
      <c r="I334" s="7"/>
      <c r="J334" s="7"/>
      <c r="K334" s="7"/>
      <c r="L334" s="7"/>
      <c r="M334" s="8"/>
      <c r="N334" s="8"/>
      <c r="O334" s="8"/>
      <c r="P334" s="8"/>
    </row>
    <row r="335" spans="1:16">
      <c r="A335" s="1"/>
      <c r="B335" s="6"/>
      <c r="C335" s="6"/>
      <c r="D335" s="6"/>
      <c r="E335" s="6"/>
      <c r="F335" s="6"/>
      <c r="G335" s="7"/>
      <c r="H335" s="7"/>
      <c r="I335" s="7"/>
      <c r="J335" s="7"/>
      <c r="K335" s="7"/>
      <c r="L335" s="7"/>
      <c r="M335" s="8"/>
      <c r="N335" s="8"/>
      <c r="O335" s="8"/>
      <c r="P335" s="8"/>
    </row>
    <row r="336" spans="1:16">
      <c r="A336" s="1"/>
      <c r="B336" s="6"/>
      <c r="C336" s="6"/>
      <c r="D336" s="6"/>
      <c r="E336" s="6"/>
      <c r="F336" s="6"/>
      <c r="G336" s="7"/>
      <c r="H336" s="7"/>
      <c r="I336" s="7"/>
      <c r="J336" s="7"/>
      <c r="K336" s="7"/>
      <c r="L336" s="7"/>
      <c r="M336" s="8"/>
      <c r="N336" s="8"/>
      <c r="O336" s="8"/>
      <c r="P336" s="8"/>
    </row>
    <row r="337" spans="1:16">
      <c r="A337" s="1"/>
      <c r="B337" s="6"/>
      <c r="C337" s="6"/>
      <c r="D337" s="6"/>
      <c r="E337" s="6"/>
      <c r="F337" s="6"/>
      <c r="G337" s="7"/>
      <c r="H337" s="7"/>
      <c r="I337" s="7"/>
      <c r="J337" s="7"/>
      <c r="K337" s="7"/>
      <c r="L337" s="7"/>
      <c r="M337" s="8"/>
      <c r="N337" s="8"/>
      <c r="O337" s="8"/>
      <c r="P337" s="8"/>
    </row>
    <row r="338" spans="1:16">
      <c r="A338" s="1"/>
      <c r="B338" s="6"/>
      <c r="C338" s="6"/>
      <c r="D338" s="6"/>
      <c r="E338" s="6"/>
      <c r="F338" s="6"/>
      <c r="G338" s="7"/>
      <c r="H338" s="7"/>
      <c r="I338" s="7"/>
      <c r="J338" s="7"/>
      <c r="K338" s="7"/>
      <c r="L338" s="7"/>
      <c r="M338" s="8"/>
      <c r="N338" s="8"/>
      <c r="O338" s="8"/>
      <c r="P338" s="8"/>
    </row>
    <row r="339" spans="1:16">
      <c r="A339" s="1"/>
      <c r="B339" s="6"/>
      <c r="C339" s="6"/>
      <c r="D339" s="6"/>
      <c r="E339" s="6"/>
      <c r="F339" s="6"/>
      <c r="G339" s="7"/>
      <c r="H339" s="7"/>
      <c r="I339" s="7"/>
      <c r="J339" s="7"/>
      <c r="K339" s="7"/>
      <c r="L339" s="7"/>
      <c r="M339" s="8"/>
      <c r="N339" s="8"/>
      <c r="O339" s="8"/>
      <c r="P339" s="8"/>
    </row>
    <row r="340" spans="1:16">
      <c r="A340" s="1"/>
      <c r="B340" s="6"/>
      <c r="C340" s="6"/>
      <c r="D340" s="6"/>
      <c r="E340" s="6"/>
      <c r="F340" s="6"/>
      <c r="G340" s="7"/>
      <c r="H340" s="7"/>
      <c r="I340" s="7"/>
      <c r="J340" s="7"/>
      <c r="K340" s="7"/>
      <c r="L340" s="7"/>
      <c r="M340" s="8"/>
      <c r="N340" s="8"/>
      <c r="O340" s="8"/>
      <c r="P340" s="8"/>
    </row>
    <row r="341" spans="1:16">
      <c r="A341" s="1"/>
      <c r="B341" s="6"/>
      <c r="C341" s="6"/>
      <c r="D341" s="6"/>
      <c r="E341" s="6"/>
      <c r="F341" s="6"/>
      <c r="G341" s="7"/>
      <c r="H341" s="7"/>
      <c r="I341" s="7"/>
      <c r="J341" s="7"/>
      <c r="K341" s="7"/>
      <c r="L341" s="7"/>
      <c r="M341" s="8"/>
      <c r="N341" s="8"/>
      <c r="O341" s="8"/>
      <c r="P341" s="8"/>
    </row>
    <row r="342" spans="1:16">
      <c r="A342" s="1"/>
      <c r="B342" s="6"/>
      <c r="C342" s="6"/>
      <c r="D342" s="6"/>
      <c r="E342" s="6"/>
      <c r="F342" s="6"/>
      <c r="G342" s="7"/>
      <c r="H342" s="7"/>
      <c r="I342" s="7"/>
      <c r="J342" s="7"/>
      <c r="K342" s="7"/>
      <c r="L342" s="7"/>
      <c r="M342" s="8"/>
      <c r="N342" s="8"/>
      <c r="O342" s="8"/>
      <c r="P342" s="8"/>
    </row>
    <row r="343" spans="1:16">
      <c r="A343" s="1"/>
      <c r="B343" s="6"/>
      <c r="C343" s="6"/>
      <c r="D343" s="6"/>
      <c r="E343" s="6"/>
      <c r="F343" s="6"/>
      <c r="G343" s="7"/>
      <c r="H343" s="7"/>
      <c r="I343" s="7"/>
      <c r="J343" s="7"/>
      <c r="K343" s="7"/>
      <c r="L343" s="7"/>
      <c r="M343" s="8"/>
      <c r="N343" s="8"/>
      <c r="O343" s="8"/>
      <c r="P343" s="8"/>
    </row>
    <row r="344" spans="1:16">
      <c r="A344" s="1"/>
      <c r="B344" s="6"/>
      <c r="C344" s="6"/>
      <c r="D344" s="6"/>
      <c r="E344" s="6"/>
      <c r="F344" s="6"/>
      <c r="G344" s="7"/>
      <c r="H344" s="7"/>
      <c r="I344" s="7"/>
      <c r="J344" s="7"/>
      <c r="K344" s="7"/>
      <c r="L344" s="7"/>
      <c r="M344" s="8"/>
      <c r="N344" s="8"/>
      <c r="O344" s="8"/>
      <c r="P344" s="8"/>
    </row>
    <row r="345" spans="1:16">
      <c r="A345" s="1"/>
      <c r="B345" s="6"/>
      <c r="C345" s="6"/>
      <c r="D345" s="6"/>
      <c r="E345" s="6"/>
      <c r="F345" s="6"/>
      <c r="G345" s="7"/>
      <c r="H345" s="7"/>
      <c r="I345" s="7"/>
      <c r="J345" s="7"/>
      <c r="K345" s="7"/>
      <c r="L345" s="7"/>
      <c r="M345" s="8"/>
      <c r="N345" s="8"/>
      <c r="O345" s="8"/>
      <c r="P345" s="8"/>
    </row>
    <row r="346" spans="1:16">
      <c r="A346" s="1"/>
      <c r="B346" s="6"/>
      <c r="C346" s="6"/>
      <c r="D346" s="6"/>
      <c r="E346" s="6"/>
      <c r="F346" s="6"/>
      <c r="G346" s="7"/>
      <c r="H346" s="7"/>
      <c r="I346" s="7"/>
      <c r="J346" s="7"/>
      <c r="K346" s="7"/>
      <c r="L346" s="7"/>
      <c r="M346" s="8"/>
      <c r="N346" s="8"/>
      <c r="O346" s="8"/>
      <c r="P346" s="8"/>
    </row>
    <row r="347" spans="1:16">
      <c r="A347" s="1"/>
      <c r="B347" s="6"/>
      <c r="C347" s="6"/>
      <c r="D347" s="6"/>
      <c r="E347" s="6"/>
      <c r="F347" s="6"/>
      <c r="G347" s="7"/>
      <c r="H347" s="7"/>
      <c r="I347" s="7"/>
      <c r="J347" s="7"/>
      <c r="K347" s="7"/>
      <c r="L347" s="7"/>
      <c r="M347" s="8"/>
      <c r="N347" s="8"/>
      <c r="O347" s="8"/>
      <c r="P347" s="8"/>
    </row>
    <row r="348" spans="1:16">
      <c r="A348" s="1"/>
      <c r="B348" s="6"/>
      <c r="C348" s="6"/>
      <c r="D348" s="6"/>
      <c r="E348" s="6"/>
      <c r="F348" s="6"/>
      <c r="G348" s="7"/>
      <c r="H348" s="7"/>
      <c r="I348" s="7"/>
      <c r="J348" s="7"/>
      <c r="K348" s="7"/>
      <c r="L348" s="7"/>
      <c r="M348" s="8"/>
      <c r="N348" s="8"/>
      <c r="O348" s="8"/>
      <c r="P348" s="8"/>
    </row>
    <row r="349" spans="1:16">
      <c r="A349" s="1"/>
      <c r="B349" s="6"/>
      <c r="C349" s="6"/>
      <c r="D349" s="6"/>
      <c r="E349" s="6"/>
      <c r="F349" s="6"/>
      <c r="G349" s="7"/>
      <c r="H349" s="7"/>
      <c r="I349" s="7"/>
      <c r="J349" s="7"/>
      <c r="K349" s="7"/>
      <c r="L349" s="7"/>
      <c r="M349" s="8"/>
      <c r="N349" s="8"/>
      <c r="O349" s="8"/>
      <c r="P349" s="8"/>
    </row>
    <row r="350" spans="1:16">
      <c r="A350" s="1"/>
      <c r="B350" s="6"/>
      <c r="C350" s="6"/>
      <c r="D350" s="6"/>
      <c r="E350" s="6"/>
      <c r="F350" s="6"/>
      <c r="G350" s="7"/>
      <c r="H350" s="7"/>
      <c r="I350" s="7"/>
      <c r="J350" s="7"/>
      <c r="K350" s="7"/>
      <c r="L350" s="7"/>
      <c r="M350" s="8"/>
      <c r="N350" s="8"/>
      <c r="O350" s="8"/>
      <c r="P350" s="8"/>
    </row>
    <row r="351" spans="1:16">
      <c r="A351" s="1"/>
      <c r="B351" s="6"/>
      <c r="C351" s="6"/>
      <c r="D351" s="6"/>
      <c r="E351" s="6"/>
      <c r="F351" s="6"/>
      <c r="G351" s="7"/>
      <c r="H351" s="7"/>
      <c r="I351" s="7"/>
      <c r="J351" s="7"/>
      <c r="K351" s="7"/>
      <c r="L351" s="7"/>
      <c r="M351" s="8"/>
      <c r="N351" s="8"/>
      <c r="O351" s="8"/>
      <c r="P351" s="8"/>
    </row>
    <row r="352" spans="1:16">
      <c r="A352" s="1"/>
      <c r="B352" s="6"/>
      <c r="C352" s="6"/>
      <c r="D352" s="6"/>
      <c r="E352" s="6"/>
      <c r="F352" s="6"/>
      <c r="G352" s="7"/>
      <c r="H352" s="7"/>
      <c r="I352" s="7"/>
      <c r="J352" s="7"/>
      <c r="K352" s="7"/>
      <c r="L352" s="7"/>
      <c r="M352" s="8"/>
      <c r="N352" s="8"/>
      <c r="O352" s="8"/>
      <c r="P352" s="8"/>
    </row>
    <row r="353" spans="1:16">
      <c r="A353" s="1"/>
      <c r="B353" s="6"/>
      <c r="C353" s="6"/>
      <c r="D353" s="6"/>
      <c r="E353" s="6"/>
      <c r="F353" s="6"/>
      <c r="G353" s="7"/>
      <c r="H353" s="7"/>
      <c r="I353" s="7"/>
      <c r="J353" s="7"/>
      <c r="K353" s="7"/>
      <c r="L353" s="7"/>
      <c r="M353" s="8"/>
      <c r="N353" s="8"/>
      <c r="O353" s="8"/>
      <c r="P353" s="8"/>
    </row>
    <row r="354" spans="1:16">
      <c r="A354" s="1"/>
      <c r="B354" s="6"/>
      <c r="C354" s="6"/>
      <c r="D354" s="6"/>
      <c r="E354" s="6"/>
      <c r="F354" s="6"/>
      <c r="G354" s="7"/>
      <c r="H354" s="7"/>
      <c r="I354" s="7"/>
      <c r="J354" s="7"/>
      <c r="K354" s="7"/>
      <c r="L354" s="7"/>
      <c r="M354" s="8"/>
      <c r="N354" s="8"/>
      <c r="O354" s="8"/>
      <c r="P354" s="8"/>
    </row>
    <row r="355" spans="1:16">
      <c r="A355" s="1"/>
      <c r="B355" s="6"/>
      <c r="C355" s="6"/>
      <c r="D355" s="6"/>
      <c r="E355" s="6"/>
      <c r="F355" s="6"/>
      <c r="G355" s="7"/>
      <c r="H355" s="7"/>
      <c r="I355" s="7"/>
      <c r="J355" s="7"/>
      <c r="K355" s="7"/>
      <c r="L355" s="7"/>
      <c r="M355" s="8"/>
      <c r="N355" s="8"/>
      <c r="O355" s="8"/>
      <c r="P355" s="8"/>
    </row>
    <row r="356" spans="1:16">
      <c r="A356" s="1"/>
      <c r="B356" s="6"/>
      <c r="C356" s="6"/>
      <c r="D356" s="6"/>
      <c r="E356" s="6"/>
      <c r="F356" s="6"/>
      <c r="G356" s="7"/>
      <c r="H356" s="7"/>
      <c r="I356" s="7"/>
      <c r="J356" s="7"/>
      <c r="K356" s="7"/>
      <c r="L356" s="7"/>
      <c r="M356" s="8"/>
      <c r="N356" s="8"/>
      <c r="O356" s="8"/>
      <c r="P356" s="8"/>
    </row>
    <row r="357" spans="1:16">
      <c r="A357" s="1"/>
      <c r="B357" s="6"/>
      <c r="C357" s="6"/>
      <c r="D357" s="6"/>
      <c r="E357" s="6"/>
      <c r="F357" s="6"/>
      <c r="G357" s="7"/>
      <c r="H357" s="7"/>
      <c r="I357" s="7"/>
      <c r="J357" s="7"/>
      <c r="K357" s="7"/>
      <c r="L357" s="7"/>
      <c r="M357" s="8"/>
      <c r="N357" s="8"/>
      <c r="O357" s="8"/>
      <c r="P357" s="8"/>
    </row>
    <row r="358" spans="1:16">
      <c r="A358" s="1"/>
      <c r="B358" s="6"/>
      <c r="C358" s="6"/>
      <c r="D358" s="6"/>
      <c r="E358" s="6"/>
      <c r="F358" s="6"/>
      <c r="G358" s="7"/>
      <c r="H358" s="7"/>
      <c r="I358" s="7"/>
      <c r="J358" s="7"/>
      <c r="K358" s="7"/>
      <c r="L358" s="7"/>
      <c r="M358" s="8"/>
      <c r="N358" s="8"/>
      <c r="O358" s="8"/>
      <c r="P358" s="8"/>
    </row>
    <row r="359" spans="1:16">
      <c r="A359" s="1"/>
      <c r="B359" s="6"/>
      <c r="C359" s="6"/>
      <c r="D359" s="6"/>
      <c r="E359" s="6"/>
      <c r="F359" s="6"/>
      <c r="G359" s="7"/>
      <c r="H359" s="7"/>
      <c r="I359" s="7"/>
      <c r="J359" s="7"/>
      <c r="K359" s="7"/>
      <c r="L359" s="7"/>
      <c r="M359" s="8"/>
      <c r="N359" s="8"/>
      <c r="O359" s="8"/>
      <c r="P359" s="8"/>
    </row>
    <row r="360" spans="1:16">
      <c r="A360" s="1"/>
      <c r="B360" s="6"/>
      <c r="C360" s="6"/>
      <c r="D360" s="6"/>
      <c r="E360" s="6"/>
      <c r="F360" s="6"/>
      <c r="G360" s="7"/>
      <c r="H360" s="7"/>
      <c r="I360" s="7"/>
      <c r="J360" s="7"/>
      <c r="K360" s="7"/>
      <c r="L360" s="7"/>
      <c r="M360" s="8"/>
      <c r="N360" s="8"/>
      <c r="O360" s="8"/>
      <c r="P360" s="8"/>
    </row>
    <row r="361" spans="1:16">
      <c r="A361" s="1"/>
      <c r="B361" s="6"/>
      <c r="C361" s="6"/>
      <c r="D361" s="6"/>
      <c r="E361" s="6"/>
      <c r="F361" s="6"/>
      <c r="G361" s="7"/>
      <c r="H361" s="7"/>
      <c r="I361" s="7"/>
      <c r="J361" s="7"/>
      <c r="K361" s="7"/>
      <c r="L361" s="7"/>
      <c r="M361" s="8"/>
      <c r="N361" s="8"/>
      <c r="O361" s="8"/>
      <c r="P361" s="8"/>
    </row>
    <row r="362" spans="1:16">
      <c r="A362" s="1"/>
      <c r="B362" s="6"/>
      <c r="C362" s="6"/>
      <c r="D362" s="6"/>
      <c r="E362" s="6"/>
      <c r="F362" s="6"/>
      <c r="G362" s="7"/>
      <c r="H362" s="7"/>
      <c r="I362" s="7"/>
      <c r="J362" s="7"/>
      <c r="K362" s="7"/>
      <c r="L362" s="7"/>
      <c r="M362" s="8"/>
      <c r="N362" s="8"/>
      <c r="O362" s="8"/>
      <c r="P362" s="8"/>
    </row>
    <row r="363" spans="1:16">
      <c r="A363" s="1"/>
      <c r="B363" s="6"/>
      <c r="C363" s="6"/>
      <c r="D363" s="6"/>
      <c r="E363" s="6"/>
      <c r="F363" s="6"/>
      <c r="G363" s="7"/>
      <c r="H363" s="7"/>
      <c r="I363" s="7"/>
      <c r="J363" s="7"/>
      <c r="K363" s="7"/>
      <c r="L363" s="7"/>
      <c r="M363" s="8"/>
      <c r="N363" s="8"/>
      <c r="O363" s="8"/>
      <c r="P363" s="8"/>
    </row>
    <row r="364" spans="1:16">
      <c r="A364" s="1"/>
      <c r="B364" s="6"/>
      <c r="C364" s="6"/>
      <c r="D364" s="6"/>
      <c r="E364" s="6"/>
      <c r="F364" s="6"/>
      <c r="G364" s="7"/>
      <c r="H364" s="7"/>
      <c r="I364" s="7"/>
      <c r="J364" s="7"/>
      <c r="K364" s="7"/>
      <c r="L364" s="7"/>
      <c r="M364" s="8"/>
      <c r="N364" s="8"/>
      <c r="O364" s="8"/>
      <c r="P364" s="8"/>
    </row>
    <row r="365" spans="1:16">
      <c r="A365" s="1"/>
      <c r="B365" s="6"/>
      <c r="C365" s="6"/>
      <c r="D365" s="6"/>
      <c r="E365" s="6"/>
      <c r="F365" s="6"/>
      <c r="G365" s="7"/>
      <c r="H365" s="7"/>
      <c r="I365" s="7"/>
      <c r="J365" s="7"/>
      <c r="K365" s="7"/>
      <c r="L365" s="7"/>
      <c r="M365" s="8"/>
      <c r="N365" s="8"/>
      <c r="O365" s="8"/>
      <c r="P365" s="8"/>
    </row>
    <row r="366" spans="1:16">
      <c r="A366" s="1"/>
      <c r="B366" s="6"/>
      <c r="C366" s="6"/>
      <c r="D366" s="6"/>
      <c r="E366" s="6"/>
      <c r="F366" s="6"/>
      <c r="G366" s="7"/>
      <c r="H366" s="7"/>
      <c r="I366" s="7"/>
      <c r="J366" s="7"/>
      <c r="K366" s="7"/>
      <c r="L366" s="7"/>
      <c r="M366" s="8"/>
      <c r="N366" s="8"/>
      <c r="O366" s="8"/>
      <c r="P366" s="8"/>
    </row>
    <row r="367" spans="1:16">
      <c r="A367" s="1"/>
      <c r="B367" s="6"/>
      <c r="C367" s="6"/>
      <c r="D367" s="6"/>
      <c r="E367" s="6"/>
      <c r="F367" s="6"/>
      <c r="G367" s="7"/>
      <c r="H367" s="7"/>
      <c r="I367" s="7"/>
      <c r="J367" s="7"/>
      <c r="K367" s="7"/>
      <c r="L367" s="7"/>
      <c r="M367" s="8"/>
      <c r="N367" s="8"/>
      <c r="O367" s="8"/>
      <c r="P367" s="8"/>
    </row>
    <row r="368" spans="1:16">
      <c r="A368" s="1"/>
      <c r="B368" s="6"/>
      <c r="C368" s="6"/>
      <c r="D368" s="6"/>
      <c r="E368" s="6"/>
      <c r="F368" s="6"/>
      <c r="G368" s="7"/>
      <c r="H368" s="7"/>
      <c r="I368" s="7"/>
      <c r="J368" s="7"/>
      <c r="K368" s="7"/>
      <c r="L368" s="7"/>
      <c r="M368" s="8"/>
      <c r="N368" s="8"/>
      <c r="O368" s="8"/>
      <c r="P368" s="8"/>
    </row>
    <row r="369" spans="1:16">
      <c r="A369" s="1"/>
      <c r="B369" s="6"/>
      <c r="C369" s="6"/>
      <c r="D369" s="6"/>
      <c r="E369" s="6"/>
      <c r="F369" s="6"/>
      <c r="G369" s="7"/>
      <c r="H369" s="7"/>
      <c r="I369" s="7"/>
      <c r="J369" s="7"/>
      <c r="K369" s="7"/>
      <c r="L369" s="7"/>
      <c r="M369" s="8"/>
      <c r="N369" s="8"/>
      <c r="O369" s="8"/>
      <c r="P369" s="8"/>
    </row>
    <row r="370" spans="1:16">
      <c r="A370" s="1"/>
      <c r="B370" s="6"/>
      <c r="C370" s="6"/>
      <c r="D370" s="6"/>
      <c r="E370" s="6"/>
      <c r="F370" s="6"/>
      <c r="G370" s="7"/>
      <c r="H370" s="7"/>
      <c r="I370" s="7"/>
      <c r="J370" s="7"/>
      <c r="K370" s="7"/>
      <c r="L370" s="7"/>
      <c r="M370" s="8"/>
      <c r="N370" s="8"/>
      <c r="O370" s="8"/>
      <c r="P370" s="8"/>
    </row>
    <row r="371" spans="1:16">
      <c r="A371" s="1"/>
      <c r="B371" s="6"/>
      <c r="C371" s="6"/>
      <c r="D371" s="6"/>
      <c r="E371" s="6"/>
      <c r="F371" s="6"/>
      <c r="G371" s="7"/>
      <c r="H371" s="7"/>
      <c r="I371" s="7"/>
      <c r="J371" s="7"/>
      <c r="K371" s="7"/>
      <c r="L371" s="7"/>
      <c r="M371" s="8"/>
      <c r="N371" s="8"/>
      <c r="O371" s="8"/>
      <c r="P371" s="8"/>
    </row>
    <row r="372" spans="1:16">
      <c r="A372" s="1"/>
      <c r="B372" s="6"/>
      <c r="C372" s="6"/>
      <c r="D372" s="6"/>
      <c r="E372" s="6"/>
      <c r="F372" s="6"/>
      <c r="G372" s="7"/>
      <c r="H372" s="7"/>
      <c r="I372" s="7"/>
      <c r="J372" s="7"/>
      <c r="K372" s="7"/>
      <c r="L372" s="7"/>
      <c r="M372" s="8"/>
      <c r="N372" s="8"/>
      <c r="O372" s="8"/>
      <c r="P372" s="8"/>
    </row>
    <row r="373" spans="1:16">
      <c r="A373" s="1"/>
      <c r="B373" s="6"/>
      <c r="C373" s="6"/>
      <c r="D373" s="6"/>
      <c r="E373" s="6"/>
      <c r="F373" s="6"/>
      <c r="G373" s="7"/>
      <c r="H373" s="7"/>
      <c r="I373" s="7"/>
      <c r="J373" s="7"/>
      <c r="K373" s="7"/>
      <c r="L373" s="7"/>
      <c r="M373" s="8"/>
      <c r="N373" s="8"/>
      <c r="O373" s="8"/>
      <c r="P373" s="8"/>
    </row>
    <row r="374" spans="1:16">
      <c r="A374" s="1"/>
      <c r="B374" s="6"/>
      <c r="C374" s="6"/>
      <c r="D374" s="6"/>
      <c r="E374" s="6"/>
      <c r="F374" s="6"/>
      <c r="G374" s="7"/>
      <c r="H374" s="7"/>
      <c r="I374" s="7"/>
      <c r="J374" s="7"/>
      <c r="K374" s="7"/>
      <c r="L374" s="7"/>
      <c r="M374" s="8"/>
      <c r="N374" s="8"/>
      <c r="O374" s="8"/>
      <c r="P374" s="8"/>
    </row>
    <row r="375" spans="1:16">
      <c r="A375" s="1"/>
      <c r="B375" s="6"/>
      <c r="C375" s="6"/>
      <c r="D375" s="6"/>
      <c r="E375" s="6"/>
      <c r="F375" s="6"/>
      <c r="G375" s="7"/>
      <c r="H375" s="7"/>
      <c r="I375" s="7"/>
      <c r="J375" s="7"/>
      <c r="K375" s="7"/>
      <c r="L375" s="7"/>
      <c r="M375" s="8"/>
      <c r="N375" s="8"/>
      <c r="O375" s="8"/>
      <c r="P375" s="8"/>
    </row>
    <row r="376" spans="1:16">
      <c r="A376" s="1"/>
      <c r="B376" s="6"/>
      <c r="C376" s="6"/>
      <c r="D376" s="6"/>
      <c r="E376" s="6"/>
      <c r="F376" s="6"/>
      <c r="G376" s="7"/>
      <c r="H376" s="7"/>
      <c r="I376" s="7"/>
      <c r="J376" s="7"/>
      <c r="K376" s="7"/>
      <c r="L376" s="7"/>
      <c r="M376" s="8"/>
      <c r="N376" s="8"/>
      <c r="O376" s="8"/>
      <c r="P376" s="8"/>
    </row>
    <row r="377" spans="1:16">
      <c r="A377" s="1"/>
      <c r="B377" s="6"/>
      <c r="C377" s="6"/>
      <c r="D377" s="6"/>
      <c r="E377" s="6"/>
      <c r="F377" s="6"/>
      <c r="G377" s="7"/>
      <c r="H377" s="7"/>
      <c r="I377" s="7"/>
      <c r="J377" s="7"/>
      <c r="K377" s="7"/>
      <c r="L377" s="7"/>
      <c r="M377" s="8"/>
      <c r="N377" s="8"/>
      <c r="O377" s="8"/>
      <c r="P377" s="8"/>
    </row>
    <row r="378" spans="1:16">
      <c r="A378" s="1"/>
      <c r="B378" s="6"/>
      <c r="C378" s="6"/>
      <c r="D378" s="6"/>
      <c r="E378" s="6"/>
      <c r="F378" s="6"/>
      <c r="G378" s="7"/>
      <c r="H378" s="7"/>
      <c r="I378" s="7"/>
      <c r="J378" s="7"/>
      <c r="K378" s="7"/>
      <c r="L378" s="7"/>
      <c r="M378" s="8"/>
      <c r="N378" s="8"/>
      <c r="O378" s="8"/>
      <c r="P378" s="8"/>
    </row>
    <row r="379" spans="1:16">
      <c r="A379" s="1"/>
      <c r="B379" s="6"/>
      <c r="C379" s="6"/>
      <c r="D379" s="6"/>
      <c r="E379" s="6"/>
      <c r="F379" s="6"/>
      <c r="G379" s="7"/>
      <c r="H379" s="7"/>
      <c r="I379" s="7"/>
      <c r="J379" s="7"/>
      <c r="K379" s="7"/>
      <c r="L379" s="7"/>
      <c r="M379" s="8"/>
      <c r="N379" s="8"/>
      <c r="O379" s="8"/>
      <c r="P379" s="8"/>
    </row>
    <row r="380" spans="1:16">
      <c r="A380" s="1"/>
      <c r="B380" s="6"/>
      <c r="C380" s="6"/>
      <c r="D380" s="6"/>
      <c r="E380" s="6"/>
      <c r="F380" s="6"/>
      <c r="G380" s="7"/>
      <c r="H380" s="7"/>
      <c r="I380" s="7"/>
      <c r="J380" s="7"/>
      <c r="K380" s="7"/>
      <c r="L380" s="7"/>
      <c r="M380" s="8"/>
      <c r="N380" s="8"/>
      <c r="O380" s="8"/>
      <c r="P380" s="8"/>
    </row>
    <row r="381" spans="1:16">
      <c r="A381" s="1"/>
      <c r="B381" s="6"/>
      <c r="C381" s="6"/>
      <c r="D381" s="6"/>
      <c r="E381" s="6"/>
      <c r="F381" s="6"/>
      <c r="G381" s="7"/>
      <c r="H381" s="7"/>
      <c r="I381" s="7"/>
      <c r="J381" s="7"/>
      <c r="K381" s="7"/>
      <c r="L381" s="7"/>
      <c r="M381" s="8"/>
      <c r="N381" s="8"/>
      <c r="O381" s="8"/>
      <c r="P381" s="8"/>
    </row>
    <row r="382" spans="1:16">
      <c r="A382" s="1"/>
      <c r="B382" s="6"/>
      <c r="C382" s="6"/>
      <c r="D382" s="6"/>
      <c r="E382" s="6"/>
      <c r="F382" s="6"/>
      <c r="G382" s="7"/>
      <c r="H382" s="7"/>
      <c r="I382" s="7"/>
      <c r="J382" s="7"/>
      <c r="K382" s="7"/>
      <c r="L382" s="7"/>
      <c r="M382" s="8"/>
      <c r="N382" s="8"/>
      <c r="O382" s="8"/>
      <c r="P382" s="8"/>
    </row>
    <row r="383" spans="1:16">
      <c r="A383" s="1"/>
      <c r="B383" s="6"/>
      <c r="C383" s="6"/>
      <c r="D383" s="6"/>
      <c r="E383" s="6"/>
      <c r="F383" s="6"/>
      <c r="G383" s="7"/>
      <c r="H383" s="7"/>
      <c r="I383" s="7"/>
      <c r="J383" s="7"/>
      <c r="K383" s="7"/>
      <c r="L383" s="7"/>
      <c r="M383" s="8"/>
      <c r="N383" s="8"/>
      <c r="O383" s="8"/>
      <c r="P383" s="8"/>
    </row>
    <row r="384" spans="1:16">
      <c r="A384" s="1"/>
      <c r="B384" s="6"/>
      <c r="C384" s="6"/>
      <c r="D384" s="6"/>
      <c r="E384" s="6"/>
      <c r="F384" s="6"/>
      <c r="G384" s="7"/>
      <c r="H384" s="7"/>
      <c r="I384" s="7"/>
      <c r="J384" s="7"/>
      <c r="K384" s="7"/>
      <c r="L384" s="7"/>
      <c r="M384" s="8"/>
      <c r="N384" s="8"/>
      <c r="O384" s="8"/>
      <c r="P384" s="8"/>
    </row>
    <row r="385" spans="1:16">
      <c r="A385" s="1"/>
      <c r="B385" s="6"/>
      <c r="C385" s="6"/>
      <c r="D385" s="6"/>
      <c r="E385" s="6"/>
      <c r="F385" s="6"/>
      <c r="G385" s="7"/>
      <c r="H385" s="7"/>
      <c r="I385" s="7"/>
      <c r="J385" s="7"/>
      <c r="K385" s="7"/>
      <c r="L385" s="7"/>
      <c r="M385" s="8"/>
      <c r="N385" s="8"/>
      <c r="O385" s="8"/>
      <c r="P385" s="8"/>
    </row>
    <row r="386" spans="1:16">
      <c r="A386" s="1"/>
      <c r="B386" s="6"/>
      <c r="C386" s="6"/>
      <c r="D386" s="6"/>
      <c r="E386" s="6"/>
      <c r="F386" s="6"/>
      <c r="G386" s="7"/>
      <c r="H386" s="7"/>
      <c r="I386" s="7"/>
      <c r="J386" s="7"/>
      <c r="K386" s="7"/>
      <c r="L386" s="7"/>
      <c r="M386" s="8"/>
      <c r="N386" s="8"/>
      <c r="O386" s="8"/>
      <c r="P386" s="8"/>
    </row>
    <row r="387" spans="1:16">
      <c r="A387" s="1"/>
      <c r="B387" s="6"/>
      <c r="C387" s="6"/>
      <c r="D387" s="6"/>
      <c r="E387" s="6"/>
      <c r="F387" s="6"/>
      <c r="G387" s="7"/>
      <c r="H387" s="7"/>
      <c r="I387" s="7"/>
      <c r="J387" s="7"/>
      <c r="K387" s="7"/>
      <c r="L387" s="7"/>
      <c r="M387" s="8"/>
      <c r="N387" s="8"/>
      <c r="O387" s="8"/>
      <c r="P387" s="8"/>
    </row>
    <row r="388" spans="1:16">
      <c r="A388" s="1"/>
      <c r="B388" s="6"/>
      <c r="C388" s="6"/>
      <c r="D388" s="6"/>
      <c r="E388" s="6"/>
      <c r="F388" s="6"/>
      <c r="G388" s="7"/>
      <c r="H388" s="7"/>
      <c r="I388" s="7"/>
      <c r="J388" s="7"/>
      <c r="K388" s="7"/>
      <c r="L388" s="7"/>
      <c r="M388" s="8"/>
      <c r="N388" s="8"/>
      <c r="O388" s="8"/>
      <c r="P388" s="8"/>
    </row>
    <row r="389" spans="1:16">
      <c r="A389" s="1"/>
      <c r="B389" s="6"/>
      <c r="C389" s="6"/>
      <c r="D389" s="6"/>
      <c r="E389" s="6"/>
      <c r="F389" s="6"/>
      <c r="G389" s="7"/>
      <c r="H389" s="7"/>
      <c r="I389" s="7"/>
      <c r="J389" s="7"/>
      <c r="K389" s="7"/>
      <c r="L389" s="7"/>
      <c r="M389" s="8"/>
      <c r="N389" s="8"/>
      <c r="O389" s="8"/>
      <c r="P389" s="8"/>
    </row>
    <row r="390" spans="1:16">
      <c r="A390" s="1"/>
      <c r="B390" s="6"/>
      <c r="C390" s="6"/>
      <c r="D390" s="6"/>
      <c r="E390" s="6"/>
      <c r="F390" s="6"/>
      <c r="G390" s="7"/>
      <c r="H390" s="7"/>
      <c r="I390" s="7"/>
      <c r="J390" s="7"/>
      <c r="K390" s="7"/>
      <c r="L390" s="7"/>
      <c r="M390" s="8"/>
      <c r="N390" s="8"/>
      <c r="O390" s="8"/>
      <c r="P390" s="8"/>
    </row>
    <row r="391" spans="1:16">
      <c r="A391" s="1"/>
      <c r="B391" s="6"/>
      <c r="C391" s="6"/>
      <c r="D391" s="6"/>
      <c r="E391" s="6"/>
      <c r="F391" s="6"/>
      <c r="G391" s="7"/>
      <c r="H391" s="7"/>
      <c r="I391" s="7"/>
      <c r="J391" s="7"/>
      <c r="K391" s="7"/>
      <c r="L391" s="7"/>
      <c r="M391" s="8"/>
      <c r="N391" s="8"/>
      <c r="O391" s="8"/>
      <c r="P391" s="8"/>
    </row>
    <row r="392" spans="1:16">
      <c r="A392" s="1"/>
      <c r="B392" s="6"/>
      <c r="C392" s="6"/>
      <c r="D392" s="6"/>
      <c r="E392" s="6"/>
      <c r="F392" s="6"/>
      <c r="G392" s="7"/>
      <c r="H392" s="7"/>
      <c r="I392" s="7"/>
      <c r="J392" s="7"/>
      <c r="K392" s="7"/>
      <c r="L392" s="7"/>
      <c r="M392" s="8"/>
      <c r="N392" s="8"/>
      <c r="O392" s="8"/>
      <c r="P392" s="8"/>
    </row>
    <row r="393" spans="1:16">
      <c r="A393" s="1"/>
      <c r="B393" s="6"/>
      <c r="C393" s="6"/>
      <c r="D393" s="6"/>
      <c r="E393" s="6"/>
      <c r="F393" s="6"/>
      <c r="G393" s="7"/>
      <c r="H393" s="7"/>
      <c r="I393" s="7"/>
      <c r="J393" s="7"/>
      <c r="K393" s="7"/>
      <c r="L393" s="7"/>
      <c r="M393" s="8"/>
      <c r="N393" s="8"/>
      <c r="O393" s="8"/>
      <c r="P393" s="8"/>
    </row>
    <row r="394" spans="1:16">
      <c r="A394" s="1"/>
      <c r="B394" s="6"/>
      <c r="C394" s="6"/>
      <c r="D394" s="6"/>
      <c r="E394" s="6"/>
      <c r="F394" s="6"/>
      <c r="G394" s="7"/>
      <c r="H394" s="7"/>
      <c r="I394" s="7"/>
      <c r="J394" s="7"/>
      <c r="K394" s="7"/>
      <c r="L394" s="7"/>
      <c r="M394" s="8"/>
      <c r="N394" s="8"/>
      <c r="O394" s="8"/>
      <c r="P394" s="8"/>
    </row>
    <row r="395" spans="1:16">
      <c r="A395" s="1"/>
      <c r="B395" s="6"/>
      <c r="C395" s="6"/>
      <c r="D395" s="6"/>
      <c r="E395" s="6"/>
      <c r="F395" s="6"/>
      <c r="G395" s="7"/>
      <c r="H395" s="7"/>
      <c r="I395" s="7"/>
      <c r="J395" s="7"/>
      <c r="K395" s="7"/>
      <c r="L395" s="7"/>
      <c r="M395" s="8"/>
      <c r="N395" s="8"/>
      <c r="O395" s="8"/>
      <c r="P395" s="8"/>
    </row>
    <row r="396" spans="1:16">
      <c r="A396" s="1"/>
      <c r="B396" s="6"/>
      <c r="C396" s="6"/>
      <c r="D396" s="6"/>
      <c r="E396" s="6"/>
      <c r="F396" s="6"/>
      <c r="G396" s="7"/>
      <c r="H396" s="7"/>
      <c r="I396" s="7"/>
      <c r="J396" s="7"/>
      <c r="K396" s="7"/>
      <c r="L396" s="7"/>
      <c r="M396" s="8"/>
      <c r="N396" s="8"/>
      <c r="O396" s="8"/>
      <c r="P396" s="8"/>
    </row>
    <row r="397" spans="1:16">
      <c r="A397" s="1"/>
      <c r="B397" s="6"/>
      <c r="C397" s="6"/>
      <c r="D397" s="6"/>
      <c r="E397" s="6"/>
      <c r="F397" s="6"/>
      <c r="G397" s="7"/>
      <c r="H397" s="7"/>
      <c r="I397" s="7"/>
      <c r="J397" s="7"/>
      <c r="K397" s="7"/>
      <c r="L397" s="7"/>
      <c r="M397" s="8"/>
      <c r="N397" s="8"/>
      <c r="O397" s="8"/>
      <c r="P397" s="8"/>
    </row>
    <row r="398" spans="1:16">
      <c r="A398" s="1"/>
      <c r="B398" s="6"/>
      <c r="C398" s="6"/>
      <c r="D398" s="6"/>
      <c r="E398" s="6"/>
      <c r="F398" s="6"/>
      <c r="G398" s="7"/>
      <c r="H398" s="7"/>
      <c r="I398" s="7"/>
      <c r="J398" s="7"/>
      <c r="K398" s="7"/>
      <c r="L398" s="7"/>
      <c r="M398" s="8"/>
      <c r="N398" s="8"/>
      <c r="O398" s="8"/>
      <c r="P398" s="8"/>
    </row>
    <row r="399" spans="1:16">
      <c r="A399" s="1"/>
      <c r="B399" s="6"/>
      <c r="C399" s="6"/>
      <c r="D399" s="6"/>
      <c r="E399" s="6"/>
      <c r="F399" s="6"/>
      <c r="G399" s="7"/>
      <c r="H399" s="7"/>
      <c r="I399" s="7"/>
      <c r="J399" s="7"/>
      <c r="K399" s="7"/>
      <c r="L399" s="7"/>
      <c r="M399" s="8"/>
      <c r="N399" s="8"/>
      <c r="O399" s="8"/>
      <c r="P399" s="8"/>
    </row>
    <row r="400" spans="1:16">
      <c r="A400" s="1"/>
      <c r="B400" s="6"/>
      <c r="C400" s="6"/>
      <c r="D400" s="6"/>
      <c r="E400" s="6"/>
      <c r="F400" s="6"/>
      <c r="G400" s="7"/>
      <c r="H400" s="7"/>
      <c r="I400" s="7"/>
      <c r="J400" s="7"/>
      <c r="K400" s="7"/>
      <c r="L400" s="7"/>
      <c r="M400" s="8"/>
      <c r="N400" s="8"/>
      <c r="O400" s="8"/>
      <c r="P400" s="8"/>
    </row>
    <row r="401" spans="1:16">
      <c r="A401" s="1"/>
      <c r="B401" s="6"/>
      <c r="C401" s="6"/>
      <c r="D401" s="6"/>
      <c r="E401" s="6"/>
      <c r="F401" s="6"/>
      <c r="G401" s="7"/>
      <c r="H401" s="7"/>
      <c r="I401" s="7"/>
      <c r="J401" s="7"/>
      <c r="K401" s="7"/>
      <c r="L401" s="7"/>
      <c r="M401" s="8"/>
      <c r="N401" s="8"/>
      <c r="O401" s="8"/>
      <c r="P401" s="8"/>
    </row>
    <row r="402" spans="1:16">
      <c r="A402" s="1"/>
      <c r="B402" s="6"/>
      <c r="C402" s="6"/>
      <c r="D402" s="6"/>
      <c r="E402" s="6"/>
      <c r="F402" s="6"/>
      <c r="G402" s="7"/>
      <c r="H402" s="7"/>
      <c r="I402" s="7"/>
      <c r="J402" s="7"/>
      <c r="K402" s="7"/>
      <c r="L402" s="7"/>
      <c r="M402" s="8"/>
      <c r="N402" s="8"/>
      <c r="O402" s="8"/>
      <c r="P402" s="8"/>
    </row>
    <row r="403" spans="1:16">
      <c r="A403" s="1"/>
      <c r="B403" s="6"/>
      <c r="C403" s="6"/>
      <c r="D403" s="6"/>
      <c r="E403" s="6"/>
      <c r="F403" s="6"/>
      <c r="G403" s="7"/>
      <c r="H403" s="7"/>
      <c r="I403" s="7"/>
      <c r="J403" s="7"/>
      <c r="K403" s="7"/>
      <c r="L403" s="7"/>
      <c r="M403" s="8"/>
      <c r="N403" s="8"/>
      <c r="O403" s="8"/>
      <c r="P403" s="8"/>
    </row>
    <row r="404" spans="1:16">
      <c r="A404" s="1"/>
      <c r="B404" s="6"/>
      <c r="C404" s="6"/>
      <c r="D404" s="6"/>
      <c r="E404" s="6"/>
      <c r="F404" s="6"/>
      <c r="G404" s="7"/>
      <c r="H404" s="7"/>
      <c r="I404" s="7"/>
      <c r="J404" s="7"/>
      <c r="K404" s="7"/>
      <c r="L404" s="7"/>
      <c r="M404" s="8"/>
      <c r="N404" s="8"/>
      <c r="O404" s="8"/>
      <c r="P404" s="8"/>
    </row>
    <row r="405" spans="1:16">
      <c r="A405" s="1"/>
      <c r="B405" s="6"/>
      <c r="C405" s="6"/>
      <c r="D405" s="6"/>
      <c r="E405" s="6"/>
      <c r="F405" s="6"/>
      <c r="G405" s="7"/>
      <c r="H405" s="7"/>
      <c r="I405" s="7"/>
      <c r="J405" s="7"/>
      <c r="K405" s="7"/>
      <c r="L405" s="7"/>
      <c r="M405" s="8"/>
      <c r="N405" s="8"/>
      <c r="O405" s="8"/>
      <c r="P405" s="8"/>
    </row>
    <row r="406" spans="1:16">
      <c r="A406" s="1"/>
      <c r="B406" s="6"/>
      <c r="C406" s="6"/>
      <c r="D406" s="6"/>
      <c r="E406" s="6"/>
      <c r="F406" s="6"/>
      <c r="G406" s="7"/>
      <c r="H406" s="7"/>
      <c r="I406" s="7"/>
      <c r="J406" s="7"/>
      <c r="K406" s="7"/>
      <c r="L406" s="7"/>
      <c r="M406" s="8"/>
      <c r="N406" s="8"/>
      <c r="O406" s="8"/>
      <c r="P406" s="8"/>
    </row>
    <row r="407" spans="1:16">
      <c r="A407" s="1"/>
      <c r="B407" s="6"/>
      <c r="C407" s="6"/>
      <c r="D407" s="6"/>
      <c r="E407" s="6"/>
      <c r="F407" s="6"/>
      <c r="G407" s="7"/>
      <c r="H407" s="7"/>
      <c r="I407" s="7"/>
      <c r="J407" s="7"/>
      <c r="K407" s="7"/>
      <c r="L407" s="7"/>
      <c r="M407" s="8"/>
      <c r="N407" s="8"/>
      <c r="O407" s="8"/>
      <c r="P407" s="8"/>
    </row>
    <row r="408" spans="1:16">
      <c r="A408" s="1"/>
      <c r="B408" s="6"/>
      <c r="C408" s="6"/>
      <c r="D408" s="6"/>
      <c r="E408" s="6"/>
      <c r="F408" s="6"/>
      <c r="G408" s="7"/>
      <c r="H408" s="7"/>
      <c r="I408" s="7"/>
      <c r="J408" s="7"/>
      <c r="K408" s="7"/>
      <c r="L408" s="7"/>
      <c r="M408" s="8"/>
      <c r="N408" s="8"/>
      <c r="O408" s="8"/>
      <c r="P408" s="8"/>
    </row>
    <row r="409" spans="1:16">
      <c r="C409" s="6"/>
      <c r="D409" s="6"/>
      <c r="E409" s="6"/>
      <c r="F409" s="6"/>
      <c r="G409" s="7"/>
      <c r="H409" s="7"/>
      <c r="I409" s="7"/>
      <c r="J409" s="7"/>
      <c r="K409" s="7"/>
      <c r="L409" s="7"/>
      <c r="M409" s="8"/>
      <c r="N409" s="8"/>
      <c r="O409" s="8"/>
      <c r="P409" s="8"/>
    </row>
    <row r="410" spans="1:16">
      <c r="C410" s="6"/>
      <c r="D410" s="6"/>
      <c r="E410" s="6"/>
      <c r="F410" s="6"/>
      <c r="G410" s="7"/>
      <c r="H410" s="7"/>
      <c r="I410" s="7"/>
      <c r="J410" s="7"/>
      <c r="K410" s="7"/>
      <c r="L410" s="7"/>
      <c r="M410" s="8"/>
      <c r="N410" s="8"/>
      <c r="O410" s="8"/>
      <c r="P410" s="8"/>
    </row>
    <row r="411" spans="1:16">
      <c r="C411" s="6"/>
      <c r="D411" s="6"/>
      <c r="E411" s="6"/>
      <c r="F411" s="6"/>
      <c r="G411" s="7"/>
      <c r="H411" s="7"/>
      <c r="I411" s="7"/>
      <c r="J411" s="7"/>
      <c r="K411" s="7"/>
      <c r="L411" s="7"/>
      <c r="M411" s="8"/>
      <c r="N411" s="8"/>
      <c r="O411" s="8"/>
    </row>
  </sheetData>
  <mergeCells count="61">
    <mergeCell ref="A93:P93"/>
    <mergeCell ref="A37:P37"/>
    <mergeCell ref="P45:P46"/>
    <mergeCell ref="A72:A73"/>
    <mergeCell ref="B72:B73"/>
    <mergeCell ref="P72:P73"/>
    <mergeCell ref="A79:A83"/>
    <mergeCell ref="B79:B83"/>
    <mergeCell ref="P79:P83"/>
    <mergeCell ref="A74:A78"/>
    <mergeCell ref="B74:B78"/>
    <mergeCell ref="C74:C78"/>
    <mergeCell ref="P74:P78"/>
    <mergeCell ref="B86:B92"/>
    <mergeCell ref="D81:D83"/>
    <mergeCell ref="C81:C83"/>
    <mergeCell ref="B94:B106"/>
    <mergeCell ref="B19:B36"/>
    <mergeCell ref="B58:B64"/>
    <mergeCell ref="N3:N5"/>
    <mergeCell ref="B11:B17"/>
    <mergeCell ref="B38:B56"/>
    <mergeCell ref="B66:B70"/>
    <mergeCell ref="C3:C5"/>
    <mergeCell ref="A10:P10"/>
    <mergeCell ref="B7:B9"/>
    <mergeCell ref="P35:P36"/>
    <mergeCell ref="B84:B85"/>
    <mergeCell ref="A84:A85"/>
    <mergeCell ref="P84:P85"/>
    <mergeCell ref="A57:P57"/>
    <mergeCell ref="A71:P71"/>
    <mergeCell ref="G3:G5"/>
    <mergeCell ref="P3:P5"/>
    <mergeCell ref="M3:M5"/>
    <mergeCell ref="A6:P6"/>
    <mergeCell ref="F3:F5"/>
    <mergeCell ref="J3:J5"/>
    <mergeCell ref="H3:H5"/>
    <mergeCell ref="K81:K83"/>
    <mergeCell ref="B111:F111"/>
    <mergeCell ref="A1:P1"/>
    <mergeCell ref="B3:B5"/>
    <mergeCell ref="A3:A5"/>
    <mergeCell ref="A2:P2"/>
    <mergeCell ref="D3:D5"/>
    <mergeCell ref="L3:L5"/>
    <mergeCell ref="I3:I5"/>
    <mergeCell ref="A107:P107"/>
    <mergeCell ref="K3:K5"/>
    <mergeCell ref="G109:I109"/>
    <mergeCell ref="P24:P25"/>
    <mergeCell ref="O3:O5"/>
    <mergeCell ref="A18:P18"/>
    <mergeCell ref="E3:E5"/>
    <mergeCell ref="E81:E83"/>
    <mergeCell ref="J81:J83"/>
    <mergeCell ref="I81:I83"/>
    <mergeCell ref="H81:H83"/>
    <mergeCell ref="G81:G83"/>
    <mergeCell ref="F81:F83"/>
  </mergeCells>
  <phoneticPr fontId="0" type="noConversion"/>
  <printOptions horizontalCentered="1" verticalCentered="1"/>
  <pageMargins left="0.25" right="0.25" top="0.75" bottom="0.75" header="0.3" footer="0.3"/>
  <pageSetup paperSize="8" scale="54" fitToHeight="0" orientation="landscape" r:id="rId1"/>
  <rowBreaks count="8" manualBreakCount="8">
    <brk id="28" max="15" man="1"/>
    <brk id="41" max="16383" man="1"/>
    <brk id="51" max="16383" man="1"/>
    <brk id="60" max="15" man="1"/>
    <brk id="62" max="16383" man="1"/>
    <brk id="89" max="15" man="1"/>
    <brk id="99" max="15" man="1"/>
    <brk id="107" max="15" man="1"/>
  </rowBreaks>
</worksheet>
</file>

<file path=xl/worksheets/sheet2.xml><?xml version="1.0" encoding="utf-8"?>
<worksheet xmlns="http://schemas.openxmlformats.org/spreadsheetml/2006/main" xmlns:r="http://schemas.openxmlformats.org/officeDocument/2006/relationships">
  <dimension ref="E9:E20"/>
  <sheetViews>
    <sheetView workbookViewId="0">
      <selection activeCell="G13" sqref="G13"/>
    </sheetView>
  </sheetViews>
  <sheetFormatPr defaultRowHeight="15"/>
  <sheetData>
    <row r="9" spans="5:5">
      <c r="E9">
        <f>277670*70</f>
        <v>19436900</v>
      </c>
    </row>
    <row r="16" spans="5:5">
      <c r="E16">
        <f>258+64</f>
        <v>322</v>
      </c>
    </row>
    <row r="20" spans="5:5">
      <c r="E20">
        <f>380000*70</f>
        <v>26600000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پلان کاری سال مالی 1397</vt:lpstr>
      <vt:lpstr>Sheet1</vt:lpstr>
      <vt:lpstr>'پلان کاری سال مالی 1397'!Print_Area</vt:lpstr>
      <vt:lpstr>'پلان کاری سال مالی 1397'!Print_Titles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MAIL Planning;iltaf</dc:creator>
  <cp:lastModifiedBy>jan.mohammadi</cp:lastModifiedBy>
  <cp:lastPrinted>2019-05-07T05:29:33Z</cp:lastPrinted>
  <dcterms:created xsi:type="dcterms:W3CDTF">2014-08-24T05:34:27Z</dcterms:created>
  <dcterms:modified xsi:type="dcterms:W3CDTF">2019-05-07T05:32:08Z</dcterms:modified>
</cp:coreProperties>
</file>